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ngm\Downloads\"/>
    </mc:Choice>
  </mc:AlternateContent>
  <bookViews>
    <workbookView xWindow="0" yWindow="0" windowWidth="22650" windowHeight="17070"/>
  </bookViews>
  <sheets>
    <sheet name="사용법" sheetId="33" r:id="rId1"/>
    <sheet name="대회" sheetId="34" r:id="rId2"/>
  </sheets>
  <definedNames>
    <definedName name="_xlnm.Print_Area" localSheetId="1">대회!$A$1:$I$16</definedName>
    <definedName name="_xlnm.Print_Area" localSheetId="0">사용법!$A$1:$I$16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34" l="1"/>
  <c r="B22" i="34"/>
  <c r="B23" i="34"/>
  <c r="B24" i="34"/>
  <c r="AJ22" i="34" l="1"/>
  <c r="AI22" i="34"/>
  <c r="AM22" i="34" s="1"/>
  <c r="AH22" i="34"/>
  <c r="AG22" i="34"/>
  <c r="AE22" i="34"/>
  <c r="AD22" i="34"/>
  <c r="AC22" i="34"/>
  <c r="AB22" i="34"/>
  <c r="U22" i="34"/>
  <c r="Q22" i="34"/>
  <c r="P22" i="34"/>
  <c r="AJ21" i="34"/>
  <c r="AI21" i="34"/>
  <c r="AM21" i="34" s="1"/>
  <c r="AH21" i="34"/>
  <c r="AG21" i="34"/>
  <c r="AE21" i="34"/>
  <c r="AD21" i="34"/>
  <c r="AC21" i="34"/>
  <c r="AB21" i="34"/>
  <c r="U21" i="34"/>
  <c r="Q21" i="34"/>
  <c r="P21" i="34"/>
  <c r="AJ20" i="34"/>
  <c r="AI20" i="34"/>
  <c r="AH20" i="34"/>
  <c r="AG20" i="34"/>
  <c r="AL20" i="34" s="1"/>
  <c r="AE20" i="34"/>
  <c r="AD20" i="34"/>
  <c r="AC20" i="34"/>
  <c r="AB20" i="34"/>
  <c r="U20" i="34"/>
  <c r="Q20" i="34"/>
  <c r="P20" i="34"/>
  <c r="B20" i="34"/>
  <c r="AJ19" i="34"/>
  <c r="AI19" i="34"/>
  <c r="AM19" i="34" s="1"/>
  <c r="AH19" i="34"/>
  <c r="AG19" i="34"/>
  <c r="AE19" i="34"/>
  <c r="AD19" i="34"/>
  <c r="AC19" i="34"/>
  <c r="AB19" i="34"/>
  <c r="U19" i="34"/>
  <c r="Q19" i="34"/>
  <c r="P19" i="34"/>
  <c r="B19" i="34"/>
  <c r="AL21" i="34"/>
  <c r="AJ24" i="34"/>
  <c r="AI24" i="34"/>
  <c r="AH24" i="34"/>
  <c r="AG24" i="34"/>
  <c r="AE24" i="34"/>
  <c r="AD24" i="34"/>
  <c r="AC24" i="34"/>
  <c r="AB24" i="34"/>
  <c r="U24" i="34"/>
  <c r="Q24" i="34"/>
  <c r="P24" i="34"/>
  <c r="AJ23" i="34"/>
  <c r="AI23" i="34"/>
  <c r="AH23" i="34"/>
  <c r="AG23" i="34"/>
  <c r="AE23" i="34"/>
  <c r="AD23" i="34"/>
  <c r="AC23" i="34"/>
  <c r="AB23" i="34"/>
  <c r="U23" i="34"/>
  <c r="Q23" i="34"/>
  <c r="P23" i="34"/>
  <c r="AJ18" i="34"/>
  <c r="AI18" i="34"/>
  <c r="AM18" i="34" s="1"/>
  <c r="AH18" i="34"/>
  <c r="AG18" i="34"/>
  <c r="AE18" i="34"/>
  <c r="AD18" i="34"/>
  <c r="AC18" i="34"/>
  <c r="AB18" i="34"/>
  <c r="U18" i="34"/>
  <c r="Q18" i="34"/>
  <c r="P18" i="34"/>
  <c r="B18" i="34"/>
  <c r="AJ17" i="34"/>
  <c r="AI17" i="34"/>
  <c r="AH17" i="34"/>
  <c r="AL17" i="34" s="1"/>
  <c r="AG17" i="34"/>
  <c r="AE17" i="34"/>
  <c r="AD17" i="34"/>
  <c r="AC17" i="34"/>
  <c r="AB17" i="34"/>
  <c r="U17" i="34"/>
  <c r="Q17" i="34"/>
  <c r="P17" i="34"/>
  <c r="B17" i="34"/>
  <c r="AJ16" i="34"/>
  <c r="AI16" i="34"/>
  <c r="AH16" i="34"/>
  <c r="AG16" i="34"/>
  <c r="AE16" i="34"/>
  <c r="AD16" i="34"/>
  <c r="AC16" i="34"/>
  <c r="AB16" i="34"/>
  <c r="U16" i="34"/>
  <c r="Q16" i="34"/>
  <c r="P16" i="34"/>
  <c r="B16" i="34"/>
  <c r="AJ15" i="34"/>
  <c r="AI15" i="34"/>
  <c r="AM15" i="34" s="1"/>
  <c r="AH15" i="34"/>
  <c r="AG15" i="34"/>
  <c r="AE15" i="34"/>
  <c r="AD15" i="34"/>
  <c r="AC15" i="34"/>
  <c r="AB15" i="34"/>
  <c r="U15" i="34"/>
  <c r="Q15" i="34"/>
  <c r="P15" i="34"/>
  <c r="B15" i="34"/>
  <c r="AJ14" i="34"/>
  <c r="AI14" i="34"/>
  <c r="AM14" i="34" s="1"/>
  <c r="AH14" i="34"/>
  <c r="AG14" i="34"/>
  <c r="AE14" i="34"/>
  <c r="AD14" i="34"/>
  <c r="AC14" i="34"/>
  <c r="AB14" i="34"/>
  <c r="U14" i="34"/>
  <c r="Q14" i="34"/>
  <c r="P14" i="34"/>
  <c r="B14" i="34"/>
  <c r="AJ13" i="34"/>
  <c r="AI13" i="34"/>
  <c r="AM13" i="34" s="1"/>
  <c r="AH13" i="34"/>
  <c r="AL13" i="34" s="1"/>
  <c r="AG13" i="34"/>
  <c r="AE13" i="34"/>
  <c r="AD13" i="34"/>
  <c r="AC13" i="34"/>
  <c r="AB13" i="34"/>
  <c r="U13" i="34"/>
  <c r="Q13" i="34"/>
  <c r="P13" i="34"/>
  <c r="B13" i="34"/>
  <c r="AJ12" i="34"/>
  <c r="AI12" i="34"/>
  <c r="AM12" i="34" s="1"/>
  <c r="AH12" i="34"/>
  <c r="AG12" i="34"/>
  <c r="AE12" i="34"/>
  <c r="AD12" i="34"/>
  <c r="AC12" i="34"/>
  <c r="AB12" i="34"/>
  <c r="U12" i="34"/>
  <c r="Q12" i="34"/>
  <c r="P12" i="34"/>
  <c r="B12" i="34"/>
  <c r="AJ11" i="34"/>
  <c r="AI11" i="34"/>
  <c r="AM11" i="34" s="1"/>
  <c r="AH11" i="34"/>
  <c r="AG11" i="34"/>
  <c r="AE11" i="34"/>
  <c r="AD11" i="34"/>
  <c r="AC11" i="34"/>
  <c r="AB11" i="34"/>
  <c r="U11" i="34"/>
  <c r="Q11" i="34"/>
  <c r="P11" i="34"/>
  <c r="B11" i="34"/>
  <c r="AJ10" i="34"/>
  <c r="AI10" i="34"/>
  <c r="AM10" i="34" s="1"/>
  <c r="AH10" i="34"/>
  <c r="AG10" i="34"/>
  <c r="AE10" i="34"/>
  <c r="AD10" i="34"/>
  <c r="AC10" i="34"/>
  <c r="AB10" i="34"/>
  <c r="U10" i="34"/>
  <c r="Q10" i="34"/>
  <c r="P10" i="34"/>
  <c r="B10" i="34"/>
  <c r="AJ9" i="34"/>
  <c r="AI9" i="34"/>
  <c r="AM9" i="34" s="1"/>
  <c r="AH9" i="34"/>
  <c r="AG9" i="34"/>
  <c r="AE9" i="34"/>
  <c r="AD9" i="34"/>
  <c r="AC9" i="34"/>
  <c r="AB9" i="34"/>
  <c r="U9" i="34"/>
  <c r="Q9" i="34"/>
  <c r="P9" i="34"/>
  <c r="B9" i="34"/>
  <c r="AJ8" i="34"/>
  <c r="AI8" i="34"/>
  <c r="AM8" i="34" s="1"/>
  <c r="AH8" i="34"/>
  <c r="AG8" i="34"/>
  <c r="AE8" i="34"/>
  <c r="AD8" i="34"/>
  <c r="AC8" i="34"/>
  <c r="AB8" i="34"/>
  <c r="U8" i="34"/>
  <c r="Q8" i="34"/>
  <c r="P8" i="34"/>
  <c r="B8" i="34"/>
  <c r="AJ7" i="34"/>
  <c r="AI7" i="34"/>
  <c r="AM7" i="34" s="1"/>
  <c r="AH7" i="34"/>
  <c r="AG7" i="34"/>
  <c r="AE7" i="34"/>
  <c r="AD7" i="34"/>
  <c r="AC7" i="34"/>
  <c r="AB7" i="34"/>
  <c r="U7" i="34"/>
  <c r="Q7" i="34"/>
  <c r="P7" i="34"/>
  <c r="B7" i="34"/>
  <c r="AJ6" i="34"/>
  <c r="AI6" i="34"/>
  <c r="AM6" i="34" s="1"/>
  <c r="AH6" i="34"/>
  <c r="AG6" i="34"/>
  <c r="AE6" i="34"/>
  <c r="AD6" i="34"/>
  <c r="AC6" i="34"/>
  <c r="AB6" i="34"/>
  <c r="U6" i="34"/>
  <c r="Q6" i="34"/>
  <c r="P6" i="34"/>
  <c r="B6" i="34"/>
  <c r="AJ5" i="34"/>
  <c r="AI5" i="34"/>
  <c r="AG5" i="34"/>
  <c r="AL5" i="34" s="1"/>
  <c r="AH5" i="34"/>
  <c r="AE5" i="34"/>
  <c r="AD5" i="34"/>
  <c r="AC5" i="34"/>
  <c r="AB5" i="34"/>
  <c r="U5" i="34"/>
  <c r="Q5" i="34"/>
  <c r="P5" i="34"/>
  <c r="B5" i="34"/>
  <c r="U4" i="34"/>
  <c r="U6" i="33"/>
  <c r="U7" i="33"/>
  <c r="U8" i="33"/>
  <c r="U9" i="33"/>
  <c r="U10" i="33"/>
  <c r="U11" i="33"/>
  <c r="U12" i="33"/>
  <c r="U13" i="33"/>
  <c r="U14" i="33"/>
  <c r="U15" i="33"/>
  <c r="U16" i="33"/>
  <c r="U17" i="33"/>
  <c r="U18" i="33"/>
  <c r="U19" i="33"/>
  <c r="U20" i="33"/>
  <c r="U5" i="33"/>
  <c r="R13" i="33"/>
  <c r="R14" i="33"/>
  <c r="R15" i="33"/>
  <c r="R16" i="33"/>
  <c r="R17" i="33"/>
  <c r="R18" i="33"/>
  <c r="R19" i="33"/>
  <c r="R20" i="33"/>
  <c r="Q6" i="33"/>
  <c r="Q7" i="33"/>
  <c r="Q8" i="33"/>
  <c r="Q9" i="33"/>
  <c r="Q10" i="33"/>
  <c r="Q11" i="33"/>
  <c r="Q12" i="33"/>
  <c r="Q13" i="33"/>
  <c r="S13" i="33"/>
  <c r="Q14" i="33"/>
  <c r="Q15" i="33"/>
  <c r="Q16" i="33"/>
  <c r="Q17" i="33"/>
  <c r="Q18" i="33"/>
  <c r="Q19" i="33"/>
  <c r="Q20" i="33"/>
  <c r="Q5" i="33"/>
  <c r="S14" i="33"/>
  <c r="S15" i="33"/>
  <c r="S16" i="33"/>
  <c r="S17" i="33"/>
  <c r="S18" i="33"/>
  <c r="S19" i="33"/>
  <c r="S20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5" i="33"/>
  <c r="S8" i="33"/>
  <c r="S11" i="33"/>
  <c r="S12" i="33"/>
  <c r="S7" i="33"/>
  <c r="S9" i="33"/>
  <c r="S10" i="33"/>
  <c r="S6" i="33"/>
  <c r="S5" i="33"/>
  <c r="AI14" i="33"/>
  <c r="AM14" i="33"/>
  <c r="AP14" i="33"/>
  <c r="AI15" i="33"/>
  <c r="AM15" i="33"/>
  <c r="AP15" i="33"/>
  <c r="AI16" i="33"/>
  <c r="AM16" i="33"/>
  <c r="AP16" i="33"/>
  <c r="AI17" i="33"/>
  <c r="AM17" i="33"/>
  <c r="AP17" i="33"/>
  <c r="AI18" i="33"/>
  <c r="AM18" i="33"/>
  <c r="AP18" i="33"/>
  <c r="AI19" i="33"/>
  <c r="AM19" i="33"/>
  <c r="AP19" i="33"/>
  <c r="AI20" i="33"/>
  <c r="AM20" i="33"/>
  <c r="AP20" i="33"/>
  <c r="AI13" i="33"/>
  <c r="AM13" i="33"/>
  <c r="AP13" i="33"/>
  <c r="AG14" i="33"/>
  <c r="AL14" i="33"/>
  <c r="AO14" i="33"/>
  <c r="AG15" i="33"/>
  <c r="AL15" i="33"/>
  <c r="AO15" i="33"/>
  <c r="AG16" i="33"/>
  <c r="AL16" i="33"/>
  <c r="AO16" i="33"/>
  <c r="AG17" i="33"/>
  <c r="AL17" i="33"/>
  <c r="AO17" i="33"/>
  <c r="AG18" i="33"/>
  <c r="AL18" i="33"/>
  <c r="AO18" i="33"/>
  <c r="AG19" i="33"/>
  <c r="AL19" i="33"/>
  <c r="AO19" i="33"/>
  <c r="AG20" i="33"/>
  <c r="AL20" i="33"/>
  <c r="AO20" i="33"/>
  <c r="AG13" i="33"/>
  <c r="AL13" i="33"/>
  <c r="AO13" i="33"/>
  <c r="AB5" i="33"/>
  <c r="AC5" i="33"/>
  <c r="AD5" i="33"/>
  <c r="AE5" i="33"/>
  <c r="AB6" i="33"/>
  <c r="AC6" i="33"/>
  <c r="AD6" i="33"/>
  <c r="AE6" i="33"/>
  <c r="AB7" i="33"/>
  <c r="AC7" i="33"/>
  <c r="AD7" i="33"/>
  <c r="AE7" i="33"/>
  <c r="AB8" i="33"/>
  <c r="AC8" i="33"/>
  <c r="AD8" i="33"/>
  <c r="AE8" i="33"/>
  <c r="AB9" i="33"/>
  <c r="AC9" i="33"/>
  <c r="AD9" i="33"/>
  <c r="AE9" i="33"/>
  <c r="AB10" i="33"/>
  <c r="AC10" i="33"/>
  <c r="AD10" i="33"/>
  <c r="AE10" i="33"/>
  <c r="AB11" i="33"/>
  <c r="AC11" i="33"/>
  <c r="AD11" i="33"/>
  <c r="AE11" i="33"/>
  <c r="AB12" i="33"/>
  <c r="AC12" i="33"/>
  <c r="AD12" i="33"/>
  <c r="AE12" i="33"/>
  <c r="AB13" i="33"/>
  <c r="AC13" i="33"/>
  <c r="AD13" i="33"/>
  <c r="AE13" i="33"/>
  <c r="AB14" i="33"/>
  <c r="AC14" i="33"/>
  <c r="AD14" i="33"/>
  <c r="AE14" i="33"/>
  <c r="AB15" i="33"/>
  <c r="AC15" i="33"/>
  <c r="AD15" i="33"/>
  <c r="AE15" i="33"/>
  <c r="AB16" i="33"/>
  <c r="AC16" i="33"/>
  <c r="AD16" i="33"/>
  <c r="AE16" i="33"/>
  <c r="AB17" i="33"/>
  <c r="AC17" i="33"/>
  <c r="AD17" i="33"/>
  <c r="AE17" i="33"/>
  <c r="AB18" i="33"/>
  <c r="AC18" i="33"/>
  <c r="AD18" i="33"/>
  <c r="AE18" i="33"/>
  <c r="AB19" i="33"/>
  <c r="AC19" i="33"/>
  <c r="AD19" i="33"/>
  <c r="AE19" i="33"/>
  <c r="AB20" i="33"/>
  <c r="AC20" i="33"/>
  <c r="AD20" i="33"/>
  <c r="AE20" i="33"/>
  <c r="AJ20" i="33"/>
  <c r="AH20" i="33"/>
  <c r="P20" i="33"/>
  <c r="AJ19" i="33"/>
  <c r="AH19" i="33"/>
  <c r="P19" i="33"/>
  <c r="AJ18" i="33"/>
  <c r="AH18" i="33"/>
  <c r="P18" i="33"/>
  <c r="AJ17" i="33"/>
  <c r="AH17" i="33"/>
  <c r="P17" i="33"/>
  <c r="AJ16" i="33"/>
  <c r="AH16" i="33"/>
  <c r="P16" i="33"/>
  <c r="AJ15" i="33"/>
  <c r="AH15" i="33"/>
  <c r="P15" i="33"/>
  <c r="AJ14" i="33"/>
  <c r="AH14" i="33"/>
  <c r="P14" i="33"/>
  <c r="AJ13" i="33"/>
  <c r="AH13" i="33"/>
  <c r="P13" i="33"/>
  <c r="AJ12" i="33"/>
  <c r="AI12" i="33"/>
  <c r="AH12" i="33"/>
  <c r="AG12" i="33"/>
  <c r="P12" i="33"/>
  <c r="AJ11" i="33"/>
  <c r="AI11" i="33"/>
  <c r="AH11" i="33"/>
  <c r="AG11" i="33"/>
  <c r="P11" i="33"/>
  <c r="AJ10" i="33"/>
  <c r="AI10" i="33"/>
  <c r="AH10" i="33"/>
  <c r="AG10" i="33"/>
  <c r="P10" i="33"/>
  <c r="AJ9" i="33"/>
  <c r="AI9" i="33"/>
  <c r="AH9" i="33"/>
  <c r="AG9" i="33"/>
  <c r="P9" i="33"/>
  <c r="AJ8" i="33"/>
  <c r="AI8" i="33"/>
  <c r="AH8" i="33"/>
  <c r="AG8" i="33"/>
  <c r="P8" i="33"/>
  <c r="AJ7" i="33"/>
  <c r="AI7" i="33"/>
  <c r="AH7" i="33"/>
  <c r="AG7" i="33"/>
  <c r="P7" i="33"/>
  <c r="AJ6" i="33"/>
  <c r="AI6" i="33"/>
  <c r="AH6" i="33"/>
  <c r="AG6" i="33"/>
  <c r="P6" i="33"/>
  <c r="AJ5" i="33"/>
  <c r="AI5" i="33"/>
  <c r="AH5" i="33"/>
  <c r="AG5" i="33"/>
  <c r="P5" i="33"/>
  <c r="U4" i="33"/>
  <c r="R9" i="33"/>
  <c r="R10" i="33"/>
  <c r="R11" i="33"/>
  <c r="R12" i="33"/>
  <c r="R6" i="33"/>
  <c r="R5" i="33"/>
  <c r="R8" i="33"/>
  <c r="R7" i="33"/>
  <c r="AM6" i="33"/>
  <c r="AL11" i="33"/>
  <c r="AL5" i="33"/>
  <c r="AM5" i="33"/>
  <c r="AL6" i="33"/>
  <c r="AL7" i="33"/>
  <c r="AM7" i="33"/>
  <c r="AL8" i="33"/>
  <c r="AM8" i="33"/>
  <c r="AL9" i="33"/>
  <c r="AM9" i="33"/>
  <c r="AL10" i="33"/>
  <c r="AM10" i="33"/>
  <c r="AM11" i="33"/>
  <c r="AL12" i="33"/>
  <c r="AM12" i="33"/>
  <c r="AO11" i="33"/>
  <c r="AO6" i="33"/>
  <c r="AP11" i="33"/>
  <c r="AO10" i="33"/>
  <c r="AP5" i="33"/>
  <c r="AP12" i="33"/>
  <c r="AO5" i="33"/>
  <c r="AO12" i="33"/>
  <c r="AO8" i="33"/>
  <c r="AO9" i="33"/>
  <c r="AP8" i="33"/>
  <c r="AP6" i="33"/>
  <c r="AO7" i="33"/>
  <c r="AP7" i="33"/>
  <c r="AP9" i="33"/>
  <c r="AP10" i="33"/>
  <c r="Z16" i="33"/>
  <c r="Y9" i="33"/>
  <c r="Y5" i="34"/>
  <c r="V14" i="34"/>
  <c r="W21" i="34"/>
  <c r="Y18" i="34"/>
  <c r="Z18" i="33"/>
  <c r="W14" i="34"/>
  <c r="Y11" i="34"/>
  <c r="X6" i="34"/>
  <c r="X15" i="34"/>
  <c r="Y14" i="33"/>
  <c r="V9" i="33"/>
  <c r="W6" i="33"/>
  <c r="W9" i="34"/>
  <c r="W15" i="34"/>
  <c r="V15" i="33"/>
  <c r="X18" i="34"/>
  <c r="W14" i="33"/>
  <c r="Y22" i="34"/>
  <c r="Z19" i="34"/>
  <c r="V17" i="33"/>
  <c r="Y23" i="34"/>
  <c r="Y15" i="33"/>
  <c r="V19" i="34"/>
  <c r="Z20" i="33"/>
  <c r="W12" i="33"/>
  <c r="X12" i="33"/>
  <c r="Z7" i="34"/>
  <c r="Y19" i="33"/>
  <c r="X7" i="34"/>
  <c r="Z17" i="34"/>
  <c r="V16" i="33"/>
  <c r="V10" i="33"/>
  <c r="X18" i="33"/>
  <c r="V11" i="33"/>
  <c r="X11" i="34"/>
  <c r="V18" i="34"/>
  <c r="V13" i="34"/>
  <c r="Z9" i="33"/>
  <c r="Z11" i="33"/>
  <c r="W18" i="33"/>
  <c r="Y20" i="34"/>
  <c r="W11" i="33"/>
  <c r="X10" i="33"/>
  <c r="Z23" i="34"/>
  <c r="W17" i="33"/>
  <c r="V20" i="34"/>
  <c r="Z24" i="34"/>
  <c r="Z19" i="33"/>
  <c r="V20" i="33"/>
  <c r="W9" i="33"/>
  <c r="W13" i="34"/>
  <c r="W8" i="33"/>
  <c r="W5" i="33"/>
  <c r="Z15" i="33"/>
  <c r="X10" i="34"/>
  <c r="Z14" i="33"/>
  <c r="V11" i="34"/>
  <c r="X9" i="33"/>
  <c r="W7" i="33"/>
  <c r="V7" i="33"/>
  <c r="Y6" i="33"/>
  <c r="Z21" i="34"/>
  <c r="V9" i="34"/>
  <c r="V15" i="34"/>
  <c r="Y10" i="33"/>
  <c r="V24" i="34"/>
  <c r="X17" i="34"/>
  <c r="W23" i="34"/>
  <c r="Y16" i="34"/>
  <c r="Z8" i="33"/>
  <c r="Y18" i="33"/>
  <c r="W13" i="33"/>
  <c r="Y5" i="33"/>
  <c r="V17" i="34"/>
  <c r="W7" i="34"/>
  <c r="V8" i="34"/>
  <c r="X12" i="34"/>
  <c r="X11" i="33"/>
  <c r="Z11" i="34"/>
  <c r="Y7" i="34"/>
  <c r="Z18" i="34"/>
  <c r="Y6" i="34"/>
  <c r="Y17" i="34"/>
  <c r="X8" i="34"/>
  <c r="X13" i="33"/>
  <c r="W16" i="34"/>
  <c r="Y14" i="34"/>
  <c r="Z9" i="34"/>
  <c r="Z17" i="33"/>
  <c r="V23" i="34"/>
  <c r="X22" i="34"/>
  <c r="V16" i="34"/>
  <c r="Y7" i="33"/>
  <c r="W19" i="34"/>
  <c r="V12" i="33"/>
  <c r="X17" i="33"/>
  <c r="X19" i="34"/>
  <c r="X20" i="34"/>
  <c r="Z10" i="33"/>
  <c r="X6" i="33"/>
  <c r="X21" i="34"/>
  <c r="Y12" i="34"/>
  <c r="W20" i="34"/>
  <c r="V6" i="34"/>
  <c r="Z6" i="34"/>
  <c r="X7" i="33"/>
  <c r="Z13" i="33"/>
  <c r="V19" i="33"/>
  <c r="Y13" i="34"/>
  <c r="X23" i="34"/>
  <c r="W6" i="34"/>
  <c r="X5" i="33"/>
  <c r="W16" i="33"/>
  <c r="Z16" i="34"/>
  <c r="X14" i="34"/>
  <c r="Y19" i="34"/>
  <c r="Y12" i="33"/>
  <c r="V22" i="34"/>
  <c r="W10" i="34"/>
  <c r="V14" i="33"/>
  <c r="Z5" i="33"/>
  <c r="V21" i="34"/>
  <c r="V13" i="33"/>
  <c r="V10" i="34"/>
  <c r="W15" i="33"/>
  <c r="V18" i="33"/>
  <c r="W12" i="34"/>
  <c r="Y16" i="33"/>
  <c r="V12" i="34"/>
  <c r="Z6" i="33"/>
  <c r="Y13" i="33"/>
  <c r="Y20" i="33"/>
  <c r="X9" i="34"/>
  <c r="W24" i="34"/>
  <c r="Z7" i="33"/>
  <c r="Y9" i="34"/>
  <c r="X20" i="33"/>
  <c r="X16" i="33"/>
  <c r="V5" i="33"/>
  <c r="V5" i="34"/>
  <c r="Y15" i="34"/>
  <c r="W17" i="34"/>
  <c r="Z10" i="34"/>
  <c r="W22" i="34"/>
  <c r="Y11" i="33"/>
  <c r="Z15" i="34"/>
  <c r="V8" i="33"/>
  <c r="X15" i="33"/>
  <c r="Z12" i="33"/>
  <c r="X8" i="33"/>
  <c r="Z13" i="34"/>
  <c r="Y8" i="33"/>
  <c r="Z8" i="34"/>
  <c r="W10" i="33"/>
  <c r="Y10" i="34"/>
  <c r="V6" i="33"/>
  <c r="W5" i="34"/>
  <c r="X24" i="34"/>
  <c r="Y21" i="34"/>
  <c r="X13" i="34"/>
  <c r="Z22" i="34"/>
  <c r="Y24" i="34"/>
  <c r="X19" i="33"/>
  <c r="Y17" i="33"/>
  <c r="W11" i="34"/>
  <c r="Z14" i="34"/>
  <c r="W20" i="33"/>
  <c r="X16" i="34"/>
  <c r="W19" i="33"/>
  <c r="Z12" i="34"/>
  <c r="V7" i="34"/>
  <c r="X14" i="33"/>
  <c r="Y8" i="34"/>
  <c r="Z20" i="34"/>
  <c r="Z5" i="34"/>
  <c r="W18" i="34"/>
  <c r="X5" i="34"/>
  <c r="W8" i="34"/>
  <c r="AM23" i="34" l="1"/>
  <c r="AL22" i="34"/>
  <c r="AL23" i="34"/>
  <c r="AO22" i="34"/>
  <c r="AL24" i="34"/>
  <c r="AO24" i="34" s="1"/>
  <c r="AP22" i="34"/>
  <c r="AM24" i="34"/>
  <c r="AP24" i="34" s="1"/>
  <c r="AO20" i="34"/>
  <c r="AM20" i="34"/>
  <c r="AP20" i="34" s="1"/>
  <c r="AL7" i="34"/>
  <c r="AO7" i="34" s="1"/>
  <c r="AL11" i="34"/>
  <c r="AL6" i="34"/>
  <c r="AO6" i="34" s="1"/>
  <c r="AL10" i="34"/>
  <c r="AM16" i="34"/>
  <c r="AL18" i="34"/>
  <c r="AP7" i="34" s="1"/>
  <c r="AL9" i="34"/>
  <c r="AO9" i="34" s="1"/>
  <c r="AM17" i="34"/>
  <c r="AL14" i="34"/>
  <c r="R6" i="34"/>
  <c r="AL16" i="34"/>
  <c r="AL19" i="34"/>
  <c r="AL15" i="34"/>
  <c r="AL8" i="34"/>
  <c r="AL12" i="34"/>
  <c r="R14" i="34"/>
  <c r="R20" i="34"/>
  <c r="S7" i="34"/>
  <c r="AM5" i="34"/>
  <c r="R11" i="34"/>
  <c r="R17" i="34"/>
  <c r="R22" i="34"/>
  <c r="R8" i="34"/>
  <c r="R21" i="34"/>
  <c r="R5" i="34"/>
  <c r="R19" i="34"/>
  <c r="S22" i="34"/>
  <c r="S16" i="34"/>
  <c r="S8" i="34"/>
  <c r="R15" i="34"/>
  <c r="R18" i="34"/>
  <c r="S12" i="34"/>
  <c r="R10" i="34"/>
  <c r="R9" i="34"/>
  <c r="R23" i="34"/>
  <c r="S15" i="34"/>
  <c r="S21" i="34"/>
  <c r="S11" i="34"/>
  <c r="S24" i="34"/>
  <c r="S23" i="34"/>
  <c r="S19" i="34"/>
  <c r="S20" i="34"/>
  <c r="S14" i="34"/>
  <c r="S6" i="34"/>
  <c r="S10" i="34"/>
  <c r="S13" i="34"/>
  <c r="S9" i="34"/>
  <c r="AO17" i="34"/>
  <c r="AO19" i="34"/>
  <c r="AO11" i="34"/>
  <c r="AP19" i="34"/>
  <c r="AO15" i="34"/>
  <c r="AO14" i="34"/>
  <c r="AO13" i="34"/>
  <c r="S5" i="34"/>
  <c r="R13" i="34"/>
  <c r="R7" i="34"/>
  <c r="S17" i="34"/>
  <c r="R16" i="34"/>
  <c r="R12" i="34"/>
  <c r="R24" i="34"/>
  <c r="S18" i="34"/>
  <c r="AP8" i="34" l="1"/>
  <c r="AP10" i="34"/>
  <c r="AP18" i="34"/>
  <c r="AP14" i="34"/>
  <c r="AP9" i="34"/>
  <c r="AO18" i="34"/>
  <c r="AP11" i="34"/>
  <c r="AP15" i="34"/>
  <c r="AP23" i="34"/>
  <c r="AP21" i="34"/>
  <c r="AO23" i="34"/>
  <c r="AO21" i="34"/>
  <c r="AP17" i="34"/>
  <c r="AP16" i="34"/>
  <c r="AO8" i="34"/>
  <c r="AP5" i="34"/>
  <c r="AP6" i="34"/>
  <c r="AP13" i="34"/>
  <c r="AP12" i="34"/>
  <c r="AO12" i="34"/>
  <c r="AO16" i="34"/>
  <c r="AO5" i="34"/>
  <c r="AO10" i="34"/>
</calcChain>
</file>

<file path=xl/comments1.xml><?xml version="1.0" encoding="utf-8"?>
<comments xmlns="http://schemas.openxmlformats.org/spreadsheetml/2006/main">
  <authors>
    <author>이종무</author>
  </authors>
  <commentList>
    <comment ref="E1" authorId="0" shapeId="0">
      <text>
        <r>
          <rPr>
            <sz val="9"/>
            <color indexed="81"/>
            <rFont val="돋움"/>
            <family val="3"/>
            <charset val="129"/>
          </rPr>
          <t>경기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코트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</text>
    </comment>
    <comment ref="G1" authorId="0" shapeId="0">
      <text>
        <r>
          <rPr>
            <sz val="9"/>
            <color indexed="81"/>
            <rFont val="돋움"/>
            <family val="3"/>
            <charset val="129"/>
          </rPr>
          <t>인당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게임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수
</t>
        </r>
      </text>
    </comment>
    <comment ref="B3" authorId="0" shapeId="0">
      <text>
        <r>
          <rPr>
            <sz val="9"/>
            <color indexed="81"/>
            <rFont val="돋움"/>
            <family val="3"/>
            <charset val="129"/>
          </rPr>
          <t>동시에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경기</t>
        </r>
      </text>
    </comment>
  </commentList>
</comments>
</file>

<file path=xl/comments2.xml><?xml version="1.0" encoding="utf-8"?>
<comments xmlns="http://schemas.openxmlformats.org/spreadsheetml/2006/main">
  <authors>
    <author>이종무</author>
  </authors>
  <commentList>
    <comment ref="E1" authorId="0" shapeId="0">
      <text>
        <r>
          <rPr>
            <sz val="9"/>
            <color indexed="81"/>
            <rFont val="돋움"/>
            <family val="3"/>
            <charset val="129"/>
          </rPr>
          <t>경기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코트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</text>
    </comment>
    <comment ref="G1" authorId="0" shapeId="0">
      <text>
        <r>
          <rPr>
            <sz val="9"/>
            <color indexed="81"/>
            <rFont val="돋움"/>
            <family val="3"/>
            <charset val="129"/>
          </rPr>
          <t>인당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게임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수
</t>
        </r>
      </text>
    </comment>
    <comment ref="B3" authorId="0" shapeId="0">
      <text>
        <r>
          <rPr>
            <sz val="9"/>
            <color indexed="81"/>
            <rFont val="돋움"/>
            <family val="3"/>
            <charset val="129"/>
          </rPr>
          <t>동시에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경기</t>
        </r>
      </text>
    </comment>
  </commentList>
</comments>
</file>

<file path=xl/sharedStrings.xml><?xml version="1.0" encoding="utf-8"?>
<sst xmlns="http://schemas.openxmlformats.org/spreadsheetml/2006/main" count="279" uniqueCount="77">
  <si>
    <t>11월</t>
    <phoneticPr fontId="1" type="noConversion"/>
  </si>
  <si>
    <t>2022년</t>
    <phoneticPr fontId="1" type="noConversion"/>
  </si>
  <si>
    <t>코트수</t>
    <phoneticPr fontId="1" type="noConversion"/>
  </si>
  <si>
    <t>게임수</t>
    <phoneticPr fontId="1" type="noConversion"/>
  </si>
  <si>
    <t>대 진 현 황</t>
    <phoneticPr fontId="1" type="noConversion"/>
  </si>
  <si>
    <t>개 인 성 적 현 황</t>
    <phoneticPr fontId="1" type="noConversion"/>
  </si>
  <si>
    <t xml:space="preserve">                * 붉은색은 선수가 중복되었을 경우</t>
    <phoneticPr fontId="1" type="noConversion"/>
  </si>
  <si>
    <t>이름검색</t>
    <phoneticPr fontId="1" type="noConversion"/>
  </si>
  <si>
    <t>김민재</t>
    <phoneticPr fontId="1" type="noConversion"/>
  </si>
  <si>
    <t>진행</t>
    <phoneticPr fontId="1" type="noConversion"/>
  </si>
  <si>
    <t>대진번호</t>
    <phoneticPr fontId="1" type="noConversion"/>
  </si>
  <si>
    <t>번호</t>
    <phoneticPr fontId="1" type="noConversion"/>
  </si>
  <si>
    <t>성명</t>
    <phoneticPr fontId="1" type="noConversion"/>
  </si>
  <si>
    <t>1게임</t>
    <phoneticPr fontId="1" type="noConversion"/>
  </si>
  <si>
    <t>2게임</t>
    <phoneticPr fontId="1" type="noConversion"/>
  </si>
  <si>
    <t>3게임</t>
    <phoneticPr fontId="1" type="noConversion"/>
  </si>
  <si>
    <t>4게임</t>
    <phoneticPr fontId="1" type="noConversion"/>
  </si>
  <si>
    <t>합계</t>
    <phoneticPr fontId="1" type="noConversion"/>
  </si>
  <si>
    <t>득실</t>
    <phoneticPr fontId="1" type="noConversion"/>
  </si>
  <si>
    <t>승패</t>
    <phoneticPr fontId="1" type="noConversion"/>
  </si>
  <si>
    <t>득실순위</t>
    <phoneticPr fontId="1" type="noConversion"/>
  </si>
  <si>
    <t>* 선수별 파트너 매칭 상황을 조회</t>
    <phoneticPr fontId="1" type="noConversion"/>
  </si>
  <si>
    <t>* 붉은색은 두 번 이상 짝을 한 경우</t>
    <phoneticPr fontId="1" type="noConversion"/>
  </si>
  <si>
    <t>게임</t>
    <phoneticPr fontId="1" type="noConversion"/>
  </si>
  <si>
    <t>1R</t>
    <phoneticPr fontId="1" type="noConversion"/>
  </si>
  <si>
    <t>2R</t>
    <phoneticPr fontId="1" type="noConversion"/>
  </si>
  <si>
    <t>3R</t>
    <phoneticPr fontId="1" type="noConversion"/>
  </si>
  <si>
    <t>4R</t>
    <phoneticPr fontId="1" type="noConversion"/>
  </si>
  <si>
    <t>5R</t>
    <phoneticPr fontId="1" type="noConversion"/>
  </si>
  <si>
    <t>A</t>
    <phoneticPr fontId="1" type="noConversion"/>
  </si>
  <si>
    <t>B</t>
    <phoneticPr fontId="1" type="noConversion"/>
  </si>
  <si>
    <t>팀경우의 수</t>
    <phoneticPr fontId="1" type="noConversion"/>
  </si>
  <si>
    <t>팀중복</t>
    <phoneticPr fontId="1" type="noConversion"/>
  </si>
  <si>
    <t>김명수</t>
    <phoneticPr fontId="1" type="noConversion"/>
  </si>
  <si>
    <t>이준보</t>
    <phoneticPr fontId="1" type="noConversion"/>
  </si>
  <si>
    <t>홍명보</t>
    <phoneticPr fontId="1" type="noConversion"/>
  </si>
  <si>
    <t>강일곤</t>
    <phoneticPr fontId="1" type="noConversion"/>
  </si>
  <si>
    <t>권효진</t>
    <phoneticPr fontId="1" type="noConversion"/>
  </si>
  <si>
    <t>1. 사용할 코트 수를 입력한다</t>
    <phoneticPr fontId="1" type="noConversion"/>
  </si>
  <si>
    <t>2. 인당 부여할 게임 수를 입력한다</t>
    <phoneticPr fontId="1" type="noConversion"/>
  </si>
  <si>
    <t>3. 선수 명단을 입력한다</t>
    <phoneticPr fontId="1" type="noConversion"/>
  </si>
  <si>
    <t>4. 짝을 맞추어 선수를 입력한다</t>
    <phoneticPr fontId="1" type="noConversion"/>
  </si>
  <si>
    <t xml:space="preserve">6. 선수를 입력하면서 라운드에 선수가 중복되었는지 확인한다. </t>
    <phoneticPr fontId="1" type="noConversion"/>
  </si>
  <si>
    <t>7. 인당 게임수가 맞는지 확인한다.</t>
    <phoneticPr fontId="1" type="noConversion"/>
  </si>
  <si>
    <t>8. 파트너 중복을 확인한다.</t>
    <phoneticPr fontId="1" type="noConversion"/>
  </si>
  <si>
    <t>오구일</t>
    <phoneticPr fontId="1" type="noConversion"/>
  </si>
  <si>
    <t>5. 대진현황의 R은 동시에 진행하는 라운드이다. 예시는 1행에서 코트수를 2개로 가정하였으므로, 한 번의 라운드에 두 개의 코드가 운용됨을 보여준다.</t>
    <phoneticPr fontId="1" type="noConversion"/>
  </si>
  <si>
    <t>우동황</t>
    <phoneticPr fontId="1" type="noConversion"/>
  </si>
  <si>
    <t>*코트수</t>
    <phoneticPr fontId="1" type="noConversion"/>
  </si>
  <si>
    <t>3R</t>
  </si>
  <si>
    <t>4R</t>
  </si>
  <si>
    <t>5R</t>
  </si>
  <si>
    <t>6R</t>
  </si>
  <si>
    <t>7R</t>
  </si>
  <si>
    <t>8R</t>
  </si>
  <si>
    <t>9R</t>
  </si>
  <si>
    <t>10R</t>
  </si>
  <si>
    <t>11R</t>
  </si>
  <si>
    <t>12R</t>
  </si>
  <si>
    <t>13R</t>
  </si>
  <si>
    <t>14R</t>
  </si>
  <si>
    <t>15R</t>
  </si>
  <si>
    <t>16R</t>
  </si>
  <si>
    <t>6R</t>
    <phoneticPr fontId="1" type="noConversion"/>
  </si>
  <si>
    <t>7R</t>
    <phoneticPr fontId="1" type="noConversion"/>
  </si>
  <si>
    <t>8R</t>
    <phoneticPr fontId="1" type="noConversion"/>
  </si>
  <si>
    <t>15R</t>
    <phoneticPr fontId="1" type="noConversion"/>
  </si>
  <si>
    <t>16R</t>
    <phoneticPr fontId="1" type="noConversion"/>
  </si>
  <si>
    <t>17R</t>
    <phoneticPr fontId="1" type="noConversion"/>
  </si>
  <si>
    <t>18R</t>
    <phoneticPr fontId="1" type="noConversion"/>
  </si>
  <si>
    <t>19R</t>
    <phoneticPr fontId="1" type="noConversion"/>
  </si>
  <si>
    <t>20R</t>
    <phoneticPr fontId="1" type="noConversion"/>
  </si>
  <si>
    <t>9R</t>
    <phoneticPr fontId="1" type="noConversion"/>
  </si>
  <si>
    <t>10R</t>
    <phoneticPr fontId="1" type="noConversion"/>
  </si>
  <si>
    <t>6R</t>
    <phoneticPr fontId="1" type="noConversion"/>
  </si>
  <si>
    <t>4월</t>
    <phoneticPr fontId="1" type="noConversion"/>
  </si>
  <si>
    <t>이름입력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</si>
</sst>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5"/>
      <color theme="1"/>
      <name val="맑은 고딕"/>
      <family val="2"/>
      <charset val="129"/>
      <scheme val="minor"/>
    </font>
    <font>
      <sz val="15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0" tint="-0.1499984740745262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17" xfId="0" applyBorder="1">
      <alignment vertical="center"/>
    </xf>
    <xf numFmtId="0" fontId="0" fillId="2" borderId="17" xfId="0" applyFill="1" applyBorder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1">
    <cellStyle name="표준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33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3300"/>
      </font>
    </dxf>
    <dxf>
      <font>
        <color rgb="FF9C0006"/>
      </font>
      <fill>
        <patternFill>
          <bgColor rgb="FFFFC7CE"/>
        </patternFill>
      </fill>
    </dxf>
    <dxf>
      <font>
        <color rgb="FFFF3300"/>
      </font>
    </dxf>
    <dxf>
      <font>
        <color rgb="FF9C0006"/>
      </font>
      <fill>
        <patternFill>
          <bgColor rgb="FFFFC7CE"/>
        </patternFill>
      </fill>
    </dxf>
    <dxf>
      <font>
        <color rgb="FFFF33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33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33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  <color rgb="FFFFFF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679823</xdr:colOff>
      <xdr:row>0</xdr:row>
      <xdr:rowOff>29883</xdr:rowOff>
    </xdr:from>
    <xdr:to>
      <xdr:col>4</xdr:col>
      <xdr:colOff>431032</xdr:colOff>
      <xdr:row>2</xdr:row>
      <xdr:rowOff>29882</xdr:rowOff>
    </xdr:to>
    <xdr:sp macro="" textlink="">
      <xdr:nvSpPr>
        <xdr:cNvPr id="3" name="타원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32647" y="29883"/>
          <a:ext cx="558032" cy="51547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ko-KR" sz="2000" b="1">
              <a:solidFill>
                <a:schemeClr val="bg1"/>
              </a:solidFill>
            </a:rPr>
            <a:t>1</a:t>
          </a:r>
          <a:endParaRPr lang="ko-KR" altLang="en-US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398929</xdr:colOff>
      <xdr:row>0</xdr:row>
      <xdr:rowOff>0</xdr:rowOff>
    </xdr:from>
    <xdr:to>
      <xdr:col>8</xdr:col>
      <xdr:colOff>150138</xdr:colOff>
      <xdr:row>2</xdr:row>
      <xdr:rowOff>-1</xdr:rowOff>
    </xdr:to>
    <xdr:sp macro="" textlink="">
      <xdr:nvSpPr>
        <xdr:cNvPr id="4" name="타원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79047" y="0"/>
          <a:ext cx="558032" cy="51547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ko-KR" sz="2000" b="1">
              <a:solidFill>
                <a:schemeClr val="bg1"/>
              </a:solidFill>
            </a:rPr>
            <a:t>2</a:t>
          </a:r>
          <a:endParaRPr lang="ko-KR" altLang="en-US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416859</xdr:colOff>
      <xdr:row>2</xdr:row>
      <xdr:rowOff>249517</xdr:rowOff>
    </xdr:from>
    <xdr:to>
      <xdr:col>16</xdr:col>
      <xdr:colOff>239058</xdr:colOff>
      <xdr:row>4</xdr:row>
      <xdr:rowOff>174811</xdr:rowOff>
    </xdr:to>
    <xdr:sp macro="" textlink="">
      <xdr:nvSpPr>
        <xdr:cNvPr id="5" name="타원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565153" y="764988"/>
          <a:ext cx="509493" cy="51547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ko-KR" sz="2000" b="1">
              <a:solidFill>
                <a:schemeClr val="bg1"/>
              </a:solidFill>
            </a:rPr>
            <a:t>3</a:t>
          </a:r>
          <a:endParaRPr lang="ko-KR" altLang="en-US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621553</xdr:colOff>
      <xdr:row>4</xdr:row>
      <xdr:rowOff>334682</xdr:rowOff>
    </xdr:from>
    <xdr:to>
      <xdr:col>4</xdr:col>
      <xdr:colOff>372762</xdr:colOff>
      <xdr:row>5</xdr:row>
      <xdr:rowOff>342152</xdr:rowOff>
    </xdr:to>
    <xdr:sp macro="" textlink="">
      <xdr:nvSpPr>
        <xdr:cNvPr id="6" name="타원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74377" y="1440329"/>
          <a:ext cx="558032" cy="51547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ko-KR" sz="2000" b="1">
              <a:solidFill>
                <a:schemeClr val="bg1"/>
              </a:solidFill>
            </a:rPr>
            <a:t>4</a:t>
          </a:r>
          <a:endParaRPr lang="ko-KR" altLang="en-US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</xdr:row>
      <xdr:rowOff>262963</xdr:rowOff>
    </xdr:from>
    <xdr:to>
      <xdr:col>1</xdr:col>
      <xdr:colOff>515470</xdr:colOff>
      <xdr:row>4</xdr:row>
      <xdr:rowOff>188257</xdr:rowOff>
    </xdr:to>
    <xdr:sp macro="" textlink="">
      <xdr:nvSpPr>
        <xdr:cNvPr id="7" name="타원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778434"/>
          <a:ext cx="537882" cy="51547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ko-KR" sz="2000" b="1">
              <a:solidFill>
                <a:schemeClr val="bg1"/>
              </a:solidFill>
            </a:rPr>
            <a:t>5</a:t>
          </a:r>
          <a:endParaRPr lang="ko-KR" altLang="en-US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22</xdr:col>
      <xdr:colOff>253999</xdr:colOff>
      <xdr:row>1</xdr:row>
      <xdr:rowOff>251011</xdr:rowOff>
    </xdr:from>
    <xdr:to>
      <xdr:col>24</xdr:col>
      <xdr:colOff>229325</xdr:colOff>
      <xdr:row>3</xdr:row>
      <xdr:rowOff>183775</xdr:rowOff>
    </xdr:to>
    <xdr:sp macro="" textlink="">
      <xdr:nvSpPr>
        <xdr:cNvPr id="8" name="타원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361705" y="475129"/>
          <a:ext cx="558032" cy="51547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ko-KR" sz="2000" b="1">
              <a:solidFill>
                <a:schemeClr val="bg1"/>
              </a:solidFill>
            </a:rPr>
            <a:t>6</a:t>
          </a:r>
          <a:endParaRPr lang="ko-KR" altLang="en-US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19</xdr:col>
      <xdr:colOff>346635</xdr:colOff>
      <xdr:row>2</xdr:row>
      <xdr:rowOff>253999</xdr:rowOff>
    </xdr:from>
    <xdr:to>
      <xdr:col>20</xdr:col>
      <xdr:colOff>172549</xdr:colOff>
      <xdr:row>4</xdr:row>
      <xdr:rowOff>179293</xdr:rowOff>
    </xdr:to>
    <xdr:sp macro="" textlink="">
      <xdr:nvSpPr>
        <xdr:cNvPr id="9" name="타원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885517" y="769470"/>
          <a:ext cx="558032" cy="51547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ko-KR" sz="2000" b="1">
              <a:solidFill>
                <a:schemeClr val="bg1"/>
              </a:solidFill>
            </a:rPr>
            <a:t>7</a:t>
          </a:r>
          <a:endParaRPr lang="ko-KR" altLang="en-US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41</xdr:col>
      <xdr:colOff>207682</xdr:colOff>
      <xdr:row>2</xdr:row>
      <xdr:rowOff>279398</xdr:rowOff>
    </xdr:from>
    <xdr:to>
      <xdr:col>42</xdr:col>
      <xdr:colOff>283882</xdr:colOff>
      <xdr:row>4</xdr:row>
      <xdr:rowOff>209177</xdr:rowOff>
    </xdr:to>
    <xdr:sp macro="" textlink="">
      <xdr:nvSpPr>
        <xdr:cNvPr id="10" name="타원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5268388" y="794869"/>
          <a:ext cx="539376" cy="519955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ko-KR" sz="2000" b="1">
              <a:solidFill>
                <a:schemeClr val="bg1"/>
              </a:solidFill>
            </a:rPr>
            <a:t>8</a:t>
          </a:r>
          <a:endParaRPr lang="ko-KR" altLang="en-US" sz="20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V30"/>
  <sheetViews>
    <sheetView tabSelected="1" zoomScale="85" zoomScaleNormal="85" workbookViewId="0">
      <selection activeCell="H11" sqref="H11"/>
    </sheetView>
  </sheetViews>
  <sheetFormatPr defaultRowHeight="17" x14ac:dyDescent="0.45"/>
  <cols>
    <col min="1" max="1" width="0.33203125" customWidth="1"/>
    <col min="2" max="2" width="11.4140625" customWidth="1"/>
    <col min="3" max="3" width="12.1640625" style="2" hidden="1" customWidth="1"/>
    <col min="4" max="9" width="10.5" customWidth="1"/>
    <col min="10" max="10" width="6.08203125" customWidth="1"/>
    <col min="11" max="11" width="9" style="3" customWidth="1"/>
    <col min="12" max="16" width="9" hidden="1" customWidth="1"/>
    <col min="17" max="19" width="8.75" bestFit="1" customWidth="1"/>
    <col min="20" max="20" width="9.5" customWidth="1"/>
    <col min="21" max="21" width="7.08203125" style="3" bestFit="1" customWidth="1"/>
    <col min="22" max="22" width="3.83203125" style="3" bestFit="1" customWidth="1"/>
    <col min="23" max="26" width="3.83203125" bestFit="1" customWidth="1"/>
    <col min="27" max="27" width="3.83203125" customWidth="1"/>
    <col min="28" max="31" width="7.08203125" hidden="1" customWidth="1"/>
    <col min="32" max="32" width="4.4140625" hidden="1" customWidth="1"/>
    <col min="33" max="36" width="9" hidden="1" customWidth="1"/>
    <col min="37" max="37" width="4" customWidth="1"/>
    <col min="38" max="38" width="14" customWidth="1"/>
    <col min="39" max="39" width="13.58203125" bestFit="1" customWidth="1"/>
    <col min="40" max="40" width="4.4140625" customWidth="1"/>
    <col min="41" max="42" width="6.08203125" bestFit="1" customWidth="1"/>
    <col min="43" max="44" width="4.08203125" customWidth="1"/>
    <col min="45" max="48" width="0" hidden="1" customWidth="1"/>
  </cols>
  <sheetData>
    <row r="1" spans="2:48" ht="17.5" thickBot="1" x14ac:dyDescent="0.5">
      <c r="B1" s="48" t="s">
        <v>0</v>
      </c>
      <c r="C1" s="6" t="s">
        <v>1</v>
      </c>
      <c r="D1" s="7"/>
      <c r="E1" s="7" t="s">
        <v>2</v>
      </c>
      <c r="F1" s="13">
        <v>2</v>
      </c>
      <c r="G1" s="7" t="s">
        <v>3</v>
      </c>
      <c r="H1" s="13">
        <v>4</v>
      </c>
      <c r="I1" s="5"/>
    </row>
    <row r="2" spans="2:48" ht="23" x14ac:dyDescent="0.45">
      <c r="B2" s="63" t="s">
        <v>4</v>
      </c>
      <c r="C2" s="64"/>
      <c r="D2" s="64"/>
      <c r="E2" s="64"/>
      <c r="F2" s="64"/>
      <c r="G2" s="64"/>
      <c r="H2" s="65"/>
      <c r="I2" s="65"/>
      <c r="J2" s="66" t="s">
        <v>5</v>
      </c>
      <c r="K2" s="67"/>
      <c r="L2" s="67"/>
      <c r="M2" s="67"/>
      <c r="N2" s="67"/>
      <c r="O2" s="67"/>
      <c r="P2" s="67"/>
      <c r="Q2" s="67"/>
      <c r="R2" s="67"/>
      <c r="S2" s="68"/>
      <c r="V2" s="3" t="s">
        <v>6</v>
      </c>
      <c r="AL2" s="3" t="s">
        <v>7</v>
      </c>
      <c r="AM2" s="18" t="s">
        <v>8</v>
      </c>
    </row>
    <row r="3" spans="2:48" ht="23" x14ac:dyDescent="0.45">
      <c r="B3" s="69" t="s">
        <v>9</v>
      </c>
      <c r="C3" s="71" t="s">
        <v>10</v>
      </c>
      <c r="D3" s="73"/>
      <c r="E3" s="74"/>
      <c r="F3" s="75"/>
      <c r="G3" s="73"/>
      <c r="H3" s="74"/>
      <c r="I3" s="74"/>
      <c r="J3" s="76" t="s">
        <v>11</v>
      </c>
      <c r="K3" s="59" t="s">
        <v>12</v>
      </c>
      <c r="L3" s="59" t="s">
        <v>13</v>
      </c>
      <c r="M3" s="59" t="s">
        <v>14</v>
      </c>
      <c r="N3" s="59" t="s">
        <v>15</v>
      </c>
      <c r="O3" s="59" t="s">
        <v>16</v>
      </c>
      <c r="P3" s="59" t="s">
        <v>17</v>
      </c>
      <c r="Q3" s="59" t="s">
        <v>18</v>
      </c>
      <c r="R3" s="59" t="s">
        <v>19</v>
      </c>
      <c r="S3" s="61" t="s">
        <v>20</v>
      </c>
      <c r="U3" s="14" t="s">
        <v>3</v>
      </c>
      <c r="V3" s="17">
        <v>0</v>
      </c>
      <c r="W3" s="17">
        <v>1</v>
      </c>
      <c r="X3" s="17">
        <v>2</v>
      </c>
      <c r="Y3" s="17">
        <v>3</v>
      </c>
      <c r="Z3" s="17">
        <v>4</v>
      </c>
      <c r="AA3" s="17">
        <v>5</v>
      </c>
      <c r="AL3" t="s">
        <v>21</v>
      </c>
      <c r="AO3" t="s">
        <v>22</v>
      </c>
      <c r="AS3" t="s">
        <v>48</v>
      </c>
    </row>
    <row r="4" spans="2:48" ht="23.5" thickBot="1" x14ac:dyDescent="0.5">
      <c r="B4" s="70"/>
      <c r="C4" s="72"/>
      <c r="D4" s="55" t="s">
        <v>12</v>
      </c>
      <c r="E4" s="56"/>
      <c r="F4" s="12" t="s">
        <v>23</v>
      </c>
      <c r="G4" s="55" t="s">
        <v>12</v>
      </c>
      <c r="H4" s="56"/>
      <c r="I4" s="19" t="s">
        <v>23</v>
      </c>
      <c r="J4" s="77"/>
      <c r="K4" s="60"/>
      <c r="L4" s="60"/>
      <c r="M4" s="60"/>
      <c r="N4" s="60"/>
      <c r="O4" s="60"/>
      <c r="P4" s="60"/>
      <c r="Q4" s="60"/>
      <c r="R4" s="60"/>
      <c r="S4" s="62"/>
      <c r="U4" s="14">
        <f>H1</f>
        <v>4</v>
      </c>
      <c r="V4" s="14" t="s">
        <v>24</v>
      </c>
      <c r="W4" s="14" t="s">
        <v>25</v>
      </c>
      <c r="X4" s="14" t="s">
        <v>26</v>
      </c>
      <c r="Y4" s="14" t="s">
        <v>27</v>
      </c>
      <c r="Z4" s="14" t="s">
        <v>28</v>
      </c>
      <c r="AB4" s="53" t="s">
        <v>19</v>
      </c>
      <c r="AC4" s="57"/>
      <c r="AD4" s="57"/>
      <c r="AE4" s="54"/>
      <c r="AG4" s="58" t="s">
        <v>29</v>
      </c>
      <c r="AH4" s="58"/>
      <c r="AI4" s="58" t="s">
        <v>30</v>
      </c>
      <c r="AJ4" s="58"/>
      <c r="AL4" s="58" t="s">
        <v>31</v>
      </c>
      <c r="AM4" s="58"/>
      <c r="AO4" s="53" t="s">
        <v>32</v>
      </c>
      <c r="AP4" s="54"/>
      <c r="AS4" s="21">
        <v>1</v>
      </c>
      <c r="AT4" s="21">
        <v>2</v>
      </c>
      <c r="AU4" s="21">
        <v>3</v>
      </c>
      <c r="AV4" s="21">
        <v>4</v>
      </c>
    </row>
    <row r="5" spans="2:48" ht="40" customHeight="1" x14ac:dyDescent="0.45">
      <c r="B5" s="25" t="str">
        <f t="shared" ref="B5:B20" si="0">HLOOKUP($F$1,$AS$4:$AV$20,ROW()-3)</f>
        <v>1R</v>
      </c>
      <c r="C5" s="26"/>
      <c r="D5" s="27" t="s">
        <v>33</v>
      </c>
      <c r="E5" s="27" t="s">
        <v>34</v>
      </c>
      <c r="F5" s="34">
        <v>6</v>
      </c>
      <c r="G5" s="27" t="s">
        <v>35</v>
      </c>
      <c r="H5" s="27" t="s">
        <v>36</v>
      </c>
      <c r="I5" s="37">
        <v>1</v>
      </c>
      <c r="J5" s="45">
        <v>1</v>
      </c>
      <c r="K5" s="40" t="s">
        <v>33</v>
      </c>
      <c r="L5" s="41"/>
      <c r="M5" s="41"/>
      <c r="N5" s="41"/>
      <c r="O5" s="41"/>
      <c r="P5" s="42">
        <f t="shared" ref="P5:P20" si="1">SUM(L5:O5)</f>
        <v>0</v>
      </c>
      <c r="Q5" s="43">
        <f>IF(K5="","",IF($K5="",-100,SUMIF($D$5:$D$20,$K5,$F$5:$F$20)+SUMIF($E$5:$E$20,$K5,$F$5:$F$20)-SUMIF($D$5:$D$20,$K5,$I$5:$I$20)-SUMIF($E$5:$E$20,$K5,$I$5:$I$20)+SUMIF($G$5:$G$20,$K5,$I$5:$I$20)+SUMIF($H$5:$H$20,$K5,$I$5:$I$20)-SUMIF($G$5:$G$20,$K5,$F$5:$F$20)-SUMIF($H$5:$H$20,$K5,$F$5:$F$20)))</f>
        <v>0</v>
      </c>
      <c r="R5" s="43">
        <f>IF(K5="","",IF($K5="",-100,COUNTIF($AB$5:$AE$20,$K5)))</f>
        <v>2</v>
      </c>
      <c r="S5" s="44">
        <f>IF(K5="","",RANK(Q5,$Q$5:$Q$17,0))</f>
        <v>4</v>
      </c>
      <c r="U5" s="20">
        <f t="shared" ref="U5:U20" si="2">IF(K5="","",COUNTIF($D$5:$H$20,$K5))</f>
        <v>4</v>
      </c>
      <c r="V5" s="14">
        <f ca="1">COUNTIF(INDIRECT("$D$"&amp;5+$F$1*V$3&amp;":$H$"&amp;5+$F$1*W$3-1),$K5)</f>
        <v>1</v>
      </c>
      <c r="W5" s="14">
        <f t="shared" ref="W5:Z5" ca="1" si="3">COUNTIF(INDIRECT("$D$"&amp;5+$F$1*W$3&amp;":$H$"&amp;5+$F$1*X$3-1),$K5)</f>
        <v>1</v>
      </c>
      <c r="X5" s="14">
        <f t="shared" ca="1" si="3"/>
        <v>1</v>
      </c>
      <c r="Y5" s="14">
        <f t="shared" ca="1" si="3"/>
        <v>1</v>
      </c>
      <c r="Z5" s="14">
        <f t="shared" ca="1" si="3"/>
        <v>0</v>
      </c>
      <c r="AB5" s="1" t="str">
        <f>IF(F5-I5&gt;0,D5,0)</f>
        <v>김명수</v>
      </c>
      <c r="AC5" s="1" t="str">
        <f>IF(F5-I5&gt;0,E5,0)</f>
        <v>이준보</v>
      </c>
      <c r="AD5" s="1">
        <f>IF(I5-F5&gt;0,G5,0)</f>
        <v>0</v>
      </c>
      <c r="AE5" s="1">
        <f>IF(I5-F5&gt;0,H5,0)</f>
        <v>0</v>
      </c>
      <c r="AG5" s="1">
        <f t="shared" ref="AG5:AG20" si="4">MATCH($D5,$K$5:$K$20,0)</f>
        <v>1</v>
      </c>
      <c r="AH5" s="1">
        <f t="shared" ref="AH5:AH20" si="5">MATCH($E5,$K$5:$K$20,0)</f>
        <v>2</v>
      </c>
      <c r="AI5" s="1">
        <f t="shared" ref="AI5:AI20" si="6">MATCH($G5,$K$5:$K$20,0)</f>
        <v>3</v>
      </c>
      <c r="AJ5" s="1">
        <f t="shared" ref="AJ5:AJ20" si="7">MATCH($H5,$K$5:$K$20,0)</f>
        <v>4</v>
      </c>
      <c r="AL5" s="1" t="str">
        <f>VLOOKUP(MIN(AG5,AH5),$J$5:$K$20,2,0)&amp;"-"&amp;VLOOKUP(MAX(AG5,AH5),$J$5:$K$20,2,0)</f>
        <v>김명수-이준보</v>
      </c>
      <c r="AM5" s="1" t="str">
        <f>VLOOKUP(MIN(AI5,AJ5),$J$5:$K$20,2,0)&amp;"-"&amp;VLOOKUP(MAX(AI5,AJ5),$J$5:$K$20,2,0)</f>
        <v>홍명보-강일곤</v>
      </c>
      <c r="AO5" s="1">
        <f t="shared" ref="AO5:AO12" si="8">IF($AL5="","",COUNTIF($AL$5:$AM$20,"="&amp;AL5))</f>
        <v>1</v>
      </c>
      <c r="AP5" s="1">
        <f t="shared" ref="AP5:AP12" si="9">IF($AM5="","",COUNTIF($AL$5:$AM$20,"="&amp;AM5))</f>
        <v>1</v>
      </c>
      <c r="AS5" s="20" t="s">
        <v>24</v>
      </c>
      <c r="AT5" s="20" t="s">
        <v>24</v>
      </c>
      <c r="AU5" s="20" t="s">
        <v>24</v>
      </c>
      <c r="AV5" s="20" t="s">
        <v>24</v>
      </c>
    </row>
    <row r="6" spans="2:48" ht="40" customHeight="1" x14ac:dyDescent="0.45">
      <c r="B6" s="28" t="str">
        <f t="shared" si="0"/>
        <v>1R</v>
      </c>
      <c r="C6" s="29"/>
      <c r="D6" s="30" t="s">
        <v>47</v>
      </c>
      <c r="E6" s="30" t="s">
        <v>45</v>
      </c>
      <c r="F6" s="35">
        <v>6</v>
      </c>
      <c r="G6" s="30" t="s">
        <v>8</v>
      </c>
      <c r="H6" s="30" t="s">
        <v>37</v>
      </c>
      <c r="I6" s="38">
        <v>1</v>
      </c>
      <c r="J6" s="46">
        <v>2</v>
      </c>
      <c r="K6" s="15" t="s">
        <v>34</v>
      </c>
      <c r="L6" s="1"/>
      <c r="M6" s="1"/>
      <c r="N6" s="1"/>
      <c r="O6" s="1"/>
      <c r="P6" s="4">
        <f t="shared" si="1"/>
        <v>0</v>
      </c>
      <c r="Q6" s="21">
        <f t="shared" ref="Q6:Q20" si="10">IF(K6="","",IF($K6="",-100,SUMIF($D$5:$D$20,$K6,$F$5:$F$20)+SUMIF($E$5:$E$20,$K6,$F$5:$F$20)-SUMIF($D$5:$D$20,$K6,$I$5:$I$20)-SUMIF($E$5:$E$20,$K6,$I$5:$I$20)+SUMIF($G$5:$G$20,$K6,$I$5:$I$20)+SUMIF($H$5:$H$20,$K6,$I$5:$I$20)-SUMIF($G$5:$G$20,$K6,$F$5:$F$20)-SUMIF($H$5:$H$20,$K6,$F$5:$F$20)))</f>
        <v>20</v>
      </c>
      <c r="R6" s="21">
        <f t="shared" ref="R6:R20" si="11">IF(K6="","",IF($K6="",-100,COUNTIF($AB$5:$AE$20,$K6)))</f>
        <v>4</v>
      </c>
      <c r="S6" s="22">
        <f t="shared" ref="S6:S20" si="12">IF(K6="","",RANK(Q6,$Q$5:$Q$17,0))</f>
        <v>1</v>
      </c>
      <c r="U6" s="20">
        <f t="shared" si="2"/>
        <v>4</v>
      </c>
      <c r="V6" s="14">
        <f t="shared" ref="V6:Z20" ca="1" si="13">COUNTIF(INDIRECT("$D$"&amp;5+$F$1*V$3&amp;":$H$"&amp;5+$F$1*W$3-1),$K6)</f>
        <v>1</v>
      </c>
      <c r="W6" s="14">
        <f t="shared" ca="1" si="13"/>
        <v>1</v>
      </c>
      <c r="X6" s="14">
        <f t="shared" ca="1" si="13"/>
        <v>1</v>
      </c>
      <c r="Y6" s="14">
        <f t="shared" ca="1" si="13"/>
        <v>1</v>
      </c>
      <c r="Z6" s="14">
        <f t="shared" ca="1" si="13"/>
        <v>0</v>
      </c>
      <c r="AB6" s="1" t="str">
        <f t="shared" ref="AB6:AB20" si="14">IF(F6-I6&gt;0,D6,0)</f>
        <v>우동황</v>
      </c>
      <c r="AC6" s="1" t="str">
        <f t="shared" ref="AC6:AC20" si="15">IF(F6-I6&gt;0,E6,0)</f>
        <v>오구일</v>
      </c>
      <c r="AD6" s="1">
        <f t="shared" ref="AD6:AD20" si="16">IF(I6-F6&gt;0,G6,0)</f>
        <v>0</v>
      </c>
      <c r="AE6" s="1">
        <f t="shared" ref="AE6:AE20" si="17">IF(I6-F6&gt;0,H6,0)</f>
        <v>0</v>
      </c>
      <c r="AG6" s="1">
        <f t="shared" si="4"/>
        <v>5</v>
      </c>
      <c r="AH6" s="1">
        <f t="shared" si="5"/>
        <v>6</v>
      </c>
      <c r="AI6" s="1">
        <f t="shared" si="6"/>
        <v>7</v>
      </c>
      <c r="AJ6" s="1">
        <f t="shared" si="7"/>
        <v>8</v>
      </c>
      <c r="AL6" s="1" t="str">
        <f t="shared" ref="AL6:AL20" si="18">VLOOKUP(MIN(AG6,AH6),$J$5:$K$20,2,0)&amp;"-"&amp;VLOOKUP(MAX(AG6,AH6),$J$5:$K$20,2,0)</f>
        <v>우동황-오구일</v>
      </c>
      <c r="AM6" s="1" t="str">
        <f t="shared" ref="AM6:AM20" si="19">VLOOKUP(MIN(AI6,AJ6),$J$5:$K$20,2,0)&amp;"-"&amp;VLOOKUP(MAX(AI6,AJ6),$J$5:$K$20,2,0)</f>
        <v>김민재-권효진</v>
      </c>
      <c r="AO6" s="1">
        <f t="shared" si="8"/>
        <v>1</v>
      </c>
      <c r="AP6" s="1">
        <f t="shared" si="9"/>
        <v>1</v>
      </c>
      <c r="AS6" s="20" t="s">
        <v>25</v>
      </c>
      <c r="AT6" s="20" t="s">
        <v>24</v>
      </c>
      <c r="AU6" s="20" t="s">
        <v>24</v>
      </c>
      <c r="AV6" s="20" t="s">
        <v>24</v>
      </c>
    </row>
    <row r="7" spans="2:48" ht="40" customHeight="1" x14ac:dyDescent="0.45">
      <c r="B7" s="28" t="str">
        <f t="shared" si="0"/>
        <v>2R</v>
      </c>
      <c r="C7" s="29"/>
      <c r="D7" s="30" t="s">
        <v>34</v>
      </c>
      <c r="E7" s="30" t="s">
        <v>35</v>
      </c>
      <c r="F7" s="35">
        <v>6</v>
      </c>
      <c r="G7" s="30" t="s">
        <v>36</v>
      </c>
      <c r="H7" s="30" t="s">
        <v>37</v>
      </c>
      <c r="I7" s="38">
        <v>1</v>
      </c>
      <c r="J7" s="46">
        <v>3</v>
      </c>
      <c r="K7" s="15" t="s">
        <v>35</v>
      </c>
      <c r="L7" s="1"/>
      <c r="M7" s="1"/>
      <c r="N7" s="1"/>
      <c r="O7" s="1"/>
      <c r="P7" s="4">
        <f t="shared" si="1"/>
        <v>0</v>
      </c>
      <c r="Q7" s="21">
        <f t="shared" si="10"/>
        <v>10</v>
      </c>
      <c r="R7" s="21">
        <f t="shared" si="11"/>
        <v>3</v>
      </c>
      <c r="S7" s="22">
        <f t="shared" si="12"/>
        <v>3</v>
      </c>
      <c r="U7" s="20">
        <f t="shared" si="2"/>
        <v>4</v>
      </c>
      <c r="V7" s="14">
        <f t="shared" ca="1" si="13"/>
        <v>1</v>
      </c>
      <c r="W7" s="14">
        <f t="shared" ca="1" si="13"/>
        <v>1</v>
      </c>
      <c r="X7" s="14">
        <f t="shared" ca="1" si="13"/>
        <v>1</v>
      </c>
      <c r="Y7" s="14">
        <f t="shared" ca="1" si="13"/>
        <v>1</v>
      </c>
      <c r="Z7" s="14">
        <f t="shared" ca="1" si="13"/>
        <v>0</v>
      </c>
      <c r="AB7" s="1" t="str">
        <f t="shared" si="14"/>
        <v>이준보</v>
      </c>
      <c r="AC7" s="1" t="str">
        <f t="shared" si="15"/>
        <v>홍명보</v>
      </c>
      <c r="AD7" s="1">
        <f t="shared" si="16"/>
        <v>0</v>
      </c>
      <c r="AE7" s="1">
        <f t="shared" si="17"/>
        <v>0</v>
      </c>
      <c r="AG7" s="1">
        <f t="shared" si="4"/>
        <v>2</v>
      </c>
      <c r="AH7" s="1">
        <f t="shared" si="5"/>
        <v>3</v>
      </c>
      <c r="AI7" s="1">
        <f t="shared" si="6"/>
        <v>4</v>
      </c>
      <c r="AJ7" s="1">
        <f t="shared" si="7"/>
        <v>8</v>
      </c>
      <c r="AL7" s="1" t="str">
        <f t="shared" si="18"/>
        <v>이준보-홍명보</v>
      </c>
      <c r="AM7" s="1" t="str">
        <f t="shared" si="19"/>
        <v>강일곤-권효진</v>
      </c>
      <c r="AO7" s="1">
        <f t="shared" si="8"/>
        <v>1</v>
      </c>
      <c r="AP7" s="1">
        <f t="shared" si="9"/>
        <v>1</v>
      </c>
      <c r="AS7" s="20" t="s">
        <v>49</v>
      </c>
      <c r="AT7" s="20" t="s">
        <v>25</v>
      </c>
      <c r="AU7" s="20" t="s">
        <v>24</v>
      </c>
      <c r="AV7" s="20" t="s">
        <v>24</v>
      </c>
    </row>
    <row r="8" spans="2:48" ht="40" customHeight="1" x14ac:dyDescent="0.45">
      <c r="B8" s="28" t="str">
        <f t="shared" si="0"/>
        <v>2R</v>
      </c>
      <c r="C8" s="29"/>
      <c r="D8" s="30" t="s">
        <v>33</v>
      </c>
      <c r="E8" s="30" t="s">
        <v>47</v>
      </c>
      <c r="F8" s="35">
        <v>6</v>
      </c>
      <c r="G8" s="30" t="s">
        <v>45</v>
      </c>
      <c r="H8" s="30" t="s">
        <v>8</v>
      </c>
      <c r="I8" s="38">
        <v>1</v>
      </c>
      <c r="J8" s="46">
        <v>4</v>
      </c>
      <c r="K8" s="15" t="s">
        <v>36</v>
      </c>
      <c r="L8" s="1"/>
      <c r="M8" s="1"/>
      <c r="N8" s="1"/>
      <c r="O8" s="1"/>
      <c r="P8" s="4">
        <f t="shared" si="1"/>
        <v>0</v>
      </c>
      <c r="Q8" s="21">
        <f t="shared" si="10"/>
        <v>-20</v>
      </c>
      <c r="R8" s="21">
        <f t="shared" si="11"/>
        <v>0</v>
      </c>
      <c r="S8" s="22">
        <f t="shared" si="12"/>
        <v>7</v>
      </c>
      <c r="U8" s="20">
        <f t="shared" si="2"/>
        <v>4</v>
      </c>
      <c r="V8" s="14">
        <f t="shared" ca="1" si="13"/>
        <v>1</v>
      </c>
      <c r="W8" s="14">
        <f t="shared" ca="1" si="13"/>
        <v>1</v>
      </c>
      <c r="X8" s="14">
        <f t="shared" ca="1" si="13"/>
        <v>1</v>
      </c>
      <c r="Y8" s="14">
        <f t="shared" ca="1" si="13"/>
        <v>1</v>
      </c>
      <c r="Z8" s="14">
        <f t="shared" ca="1" si="13"/>
        <v>0</v>
      </c>
      <c r="AB8" s="1" t="str">
        <f t="shared" si="14"/>
        <v>김명수</v>
      </c>
      <c r="AC8" s="1" t="str">
        <f t="shared" si="15"/>
        <v>우동황</v>
      </c>
      <c r="AD8" s="1">
        <f t="shared" si="16"/>
        <v>0</v>
      </c>
      <c r="AE8" s="1">
        <f t="shared" si="17"/>
        <v>0</v>
      </c>
      <c r="AG8" s="1">
        <f t="shared" si="4"/>
        <v>1</v>
      </c>
      <c r="AH8" s="1">
        <f t="shared" si="5"/>
        <v>5</v>
      </c>
      <c r="AI8" s="1">
        <f t="shared" si="6"/>
        <v>6</v>
      </c>
      <c r="AJ8" s="1">
        <f t="shared" si="7"/>
        <v>7</v>
      </c>
      <c r="AL8" s="1" t="str">
        <f t="shared" si="18"/>
        <v>김명수-우동황</v>
      </c>
      <c r="AM8" s="1" t="str">
        <f t="shared" si="19"/>
        <v>오구일-김민재</v>
      </c>
      <c r="AO8" s="1">
        <f t="shared" si="8"/>
        <v>1</v>
      </c>
      <c r="AP8" s="1">
        <f t="shared" si="9"/>
        <v>1</v>
      </c>
      <c r="AS8" s="20" t="s">
        <v>50</v>
      </c>
      <c r="AT8" s="20" t="s">
        <v>25</v>
      </c>
      <c r="AU8" s="20" t="s">
        <v>25</v>
      </c>
      <c r="AV8" s="20" t="s">
        <v>24</v>
      </c>
    </row>
    <row r="9" spans="2:48" ht="40" customHeight="1" x14ac:dyDescent="0.45">
      <c r="B9" s="28" t="str">
        <f t="shared" si="0"/>
        <v>3R</v>
      </c>
      <c r="C9" s="29"/>
      <c r="D9" s="30" t="s">
        <v>35</v>
      </c>
      <c r="E9" s="30" t="s">
        <v>37</v>
      </c>
      <c r="F9" s="35">
        <v>6</v>
      </c>
      <c r="G9" s="30" t="s">
        <v>36</v>
      </c>
      <c r="H9" s="30" t="s">
        <v>8</v>
      </c>
      <c r="I9" s="38">
        <v>1</v>
      </c>
      <c r="J9" s="46">
        <v>5</v>
      </c>
      <c r="K9" s="15" t="s">
        <v>47</v>
      </c>
      <c r="L9" s="1"/>
      <c r="M9" s="1"/>
      <c r="N9" s="1"/>
      <c r="O9" s="1"/>
      <c r="P9" s="4">
        <f t="shared" si="1"/>
        <v>0</v>
      </c>
      <c r="Q9" s="21">
        <f t="shared" si="10"/>
        <v>20</v>
      </c>
      <c r="R9" s="21">
        <f t="shared" si="11"/>
        <v>4</v>
      </c>
      <c r="S9" s="22">
        <f t="shared" si="12"/>
        <v>1</v>
      </c>
      <c r="U9" s="20">
        <f t="shared" si="2"/>
        <v>4</v>
      </c>
      <c r="V9" s="14">
        <f t="shared" ca="1" si="13"/>
        <v>1</v>
      </c>
      <c r="W9" s="14">
        <f t="shared" ca="1" si="13"/>
        <v>1</v>
      </c>
      <c r="X9" s="14">
        <f t="shared" ca="1" si="13"/>
        <v>1</v>
      </c>
      <c r="Y9" s="14">
        <f t="shared" ca="1" si="13"/>
        <v>1</v>
      </c>
      <c r="Z9" s="14">
        <f t="shared" ca="1" si="13"/>
        <v>0</v>
      </c>
      <c r="AB9" s="1" t="str">
        <f t="shared" si="14"/>
        <v>홍명보</v>
      </c>
      <c r="AC9" s="1" t="str">
        <f t="shared" si="15"/>
        <v>권효진</v>
      </c>
      <c r="AD9" s="1">
        <f t="shared" si="16"/>
        <v>0</v>
      </c>
      <c r="AE9" s="1">
        <f t="shared" si="17"/>
        <v>0</v>
      </c>
      <c r="AG9" s="1">
        <f t="shared" si="4"/>
        <v>3</v>
      </c>
      <c r="AH9" s="1">
        <f t="shared" si="5"/>
        <v>8</v>
      </c>
      <c r="AI9" s="1">
        <f t="shared" si="6"/>
        <v>4</v>
      </c>
      <c r="AJ9" s="1">
        <f t="shared" si="7"/>
        <v>7</v>
      </c>
      <c r="AL9" s="1" t="str">
        <f t="shared" si="18"/>
        <v>홍명보-권효진</v>
      </c>
      <c r="AM9" s="1" t="str">
        <f t="shared" si="19"/>
        <v>강일곤-김민재</v>
      </c>
      <c r="AO9" s="1">
        <f t="shared" si="8"/>
        <v>1</v>
      </c>
      <c r="AP9" s="1">
        <f t="shared" si="9"/>
        <v>1</v>
      </c>
      <c r="AS9" s="20" t="s">
        <v>51</v>
      </c>
      <c r="AT9" s="20" t="s">
        <v>26</v>
      </c>
      <c r="AU9" s="20" t="s">
        <v>25</v>
      </c>
      <c r="AV9" s="20" t="s">
        <v>25</v>
      </c>
    </row>
    <row r="10" spans="2:48" ht="40" customHeight="1" x14ac:dyDescent="0.45">
      <c r="B10" s="28" t="str">
        <f t="shared" si="0"/>
        <v>3R</v>
      </c>
      <c r="C10" s="29"/>
      <c r="D10" s="30" t="s">
        <v>34</v>
      </c>
      <c r="E10" s="30" t="s">
        <v>47</v>
      </c>
      <c r="F10" s="35">
        <v>6</v>
      </c>
      <c r="G10" s="30" t="s">
        <v>33</v>
      </c>
      <c r="H10" s="30" t="s">
        <v>45</v>
      </c>
      <c r="I10" s="38">
        <v>1</v>
      </c>
      <c r="J10" s="46">
        <v>6</v>
      </c>
      <c r="K10" s="15" t="s">
        <v>45</v>
      </c>
      <c r="L10" s="1"/>
      <c r="M10" s="1"/>
      <c r="N10" s="1"/>
      <c r="O10" s="1"/>
      <c r="P10" s="4">
        <f t="shared" si="1"/>
        <v>0</v>
      </c>
      <c r="Q10" s="21">
        <f t="shared" si="10"/>
        <v>-10</v>
      </c>
      <c r="R10" s="21">
        <f t="shared" si="11"/>
        <v>1</v>
      </c>
      <c r="S10" s="22">
        <f t="shared" si="12"/>
        <v>6</v>
      </c>
      <c r="U10" s="20">
        <f t="shared" si="2"/>
        <v>4</v>
      </c>
      <c r="V10" s="14">
        <f t="shared" ca="1" si="13"/>
        <v>1</v>
      </c>
      <c r="W10" s="14">
        <f t="shared" ca="1" si="13"/>
        <v>1</v>
      </c>
      <c r="X10" s="14">
        <f t="shared" ca="1" si="13"/>
        <v>1</v>
      </c>
      <c r="Y10" s="14">
        <f t="shared" ca="1" si="13"/>
        <v>1</v>
      </c>
      <c r="Z10" s="14">
        <f t="shared" ca="1" si="13"/>
        <v>0</v>
      </c>
      <c r="AB10" s="1" t="str">
        <f t="shared" si="14"/>
        <v>이준보</v>
      </c>
      <c r="AC10" s="1" t="str">
        <f t="shared" si="15"/>
        <v>우동황</v>
      </c>
      <c r="AD10" s="1">
        <f t="shared" si="16"/>
        <v>0</v>
      </c>
      <c r="AE10" s="1">
        <f t="shared" si="17"/>
        <v>0</v>
      </c>
      <c r="AG10" s="1">
        <f t="shared" si="4"/>
        <v>2</v>
      </c>
      <c r="AH10" s="1">
        <f t="shared" si="5"/>
        <v>5</v>
      </c>
      <c r="AI10" s="1">
        <f t="shared" si="6"/>
        <v>1</v>
      </c>
      <c r="AJ10" s="1">
        <f t="shared" si="7"/>
        <v>6</v>
      </c>
      <c r="AL10" s="1" t="str">
        <f t="shared" si="18"/>
        <v>이준보-우동황</v>
      </c>
      <c r="AM10" s="1" t="str">
        <f t="shared" si="19"/>
        <v>김명수-오구일</v>
      </c>
      <c r="AO10" s="1">
        <f t="shared" si="8"/>
        <v>1</v>
      </c>
      <c r="AP10" s="1">
        <f t="shared" si="9"/>
        <v>1</v>
      </c>
      <c r="AS10" s="20" t="s">
        <v>52</v>
      </c>
      <c r="AT10" s="20" t="s">
        <v>26</v>
      </c>
      <c r="AU10" s="20" t="s">
        <v>25</v>
      </c>
      <c r="AV10" s="20" t="s">
        <v>25</v>
      </c>
    </row>
    <row r="11" spans="2:48" ht="40" customHeight="1" x14ac:dyDescent="0.45">
      <c r="B11" s="28" t="str">
        <f t="shared" si="0"/>
        <v>4R</v>
      </c>
      <c r="C11" s="29"/>
      <c r="D11" s="30" t="s">
        <v>37</v>
      </c>
      <c r="E11" s="30" t="s">
        <v>34</v>
      </c>
      <c r="F11" s="35">
        <v>6</v>
      </c>
      <c r="G11" s="30" t="s">
        <v>36</v>
      </c>
      <c r="H11" s="30" t="s">
        <v>45</v>
      </c>
      <c r="I11" s="38">
        <v>1</v>
      </c>
      <c r="J11" s="46">
        <v>7</v>
      </c>
      <c r="K11" s="15" t="s">
        <v>8</v>
      </c>
      <c r="L11" s="1"/>
      <c r="M11" s="1"/>
      <c r="N11" s="1"/>
      <c r="O11" s="1"/>
      <c r="P11" s="4">
        <f t="shared" si="1"/>
        <v>0</v>
      </c>
      <c r="Q11" s="21">
        <f t="shared" si="10"/>
        <v>-20</v>
      </c>
      <c r="R11" s="21">
        <f t="shared" si="11"/>
        <v>0</v>
      </c>
      <c r="S11" s="22">
        <f t="shared" si="12"/>
        <v>7</v>
      </c>
      <c r="U11" s="20">
        <f t="shared" si="2"/>
        <v>4</v>
      </c>
      <c r="V11" s="14">
        <f t="shared" ca="1" si="13"/>
        <v>1</v>
      </c>
      <c r="W11" s="14">
        <f t="shared" ca="1" si="13"/>
        <v>1</v>
      </c>
      <c r="X11" s="14">
        <f t="shared" ca="1" si="13"/>
        <v>1</v>
      </c>
      <c r="Y11" s="14">
        <f t="shared" ca="1" si="13"/>
        <v>1</v>
      </c>
      <c r="Z11" s="14">
        <f t="shared" ca="1" si="13"/>
        <v>0</v>
      </c>
      <c r="AB11" s="1" t="str">
        <f t="shared" si="14"/>
        <v>권효진</v>
      </c>
      <c r="AC11" s="1" t="str">
        <f t="shared" si="15"/>
        <v>이준보</v>
      </c>
      <c r="AD11" s="1">
        <f t="shared" si="16"/>
        <v>0</v>
      </c>
      <c r="AE11" s="1">
        <f t="shared" si="17"/>
        <v>0</v>
      </c>
      <c r="AG11" s="1">
        <f t="shared" si="4"/>
        <v>8</v>
      </c>
      <c r="AH11" s="1">
        <f t="shared" si="5"/>
        <v>2</v>
      </c>
      <c r="AI11" s="1">
        <f t="shared" si="6"/>
        <v>4</v>
      </c>
      <c r="AJ11" s="1">
        <f t="shared" si="7"/>
        <v>6</v>
      </c>
      <c r="AL11" s="1" t="str">
        <f t="shared" si="18"/>
        <v>이준보-권효진</v>
      </c>
      <c r="AM11" s="1" t="str">
        <f t="shared" si="19"/>
        <v>강일곤-오구일</v>
      </c>
      <c r="AO11" s="1">
        <f t="shared" si="8"/>
        <v>1</v>
      </c>
      <c r="AP11" s="1">
        <f t="shared" si="9"/>
        <v>1</v>
      </c>
      <c r="AS11" s="20" t="s">
        <v>53</v>
      </c>
      <c r="AT11" s="20" t="s">
        <v>27</v>
      </c>
      <c r="AU11" s="20" t="s">
        <v>26</v>
      </c>
      <c r="AV11" s="20" t="s">
        <v>25</v>
      </c>
    </row>
    <row r="12" spans="2:48" ht="40" customHeight="1" x14ac:dyDescent="0.45">
      <c r="B12" s="28" t="str">
        <f t="shared" si="0"/>
        <v>4R</v>
      </c>
      <c r="C12" s="29"/>
      <c r="D12" s="30" t="s">
        <v>35</v>
      </c>
      <c r="E12" s="30" t="s">
        <v>47</v>
      </c>
      <c r="F12" s="35">
        <v>6</v>
      </c>
      <c r="G12" s="30" t="s">
        <v>8</v>
      </c>
      <c r="H12" s="30" t="s">
        <v>33</v>
      </c>
      <c r="I12" s="38">
        <v>1</v>
      </c>
      <c r="J12" s="46">
        <v>8</v>
      </c>
      <c r="K12" s="15" t="s">
        <v>37</v>
      </c>
      <c r="L12" s="1"/>
      <c r="M12" s="1"/>
      <c r="N12" s="1"/>
      <c r="O12" s="1"/>
      <c r="P12" s="4">
        <f t="shared" si="1"/>
        <v>0</v>
      </c>
      <c r="Q12" s="21">
        <f t="shared" si="10"/>
        <v>0</v>
      </c>
      <c r="R12" s="21">
        <f t="shared" si="11"/>
        <v>2</v>
      </c>
      <c r="S12" s="22">
        <f t="shared" si="12"/>
        <v>4</v>
      </c>
      <c r="U12" s="20">
        <f t="shared" si="2"/>
        <v>4</v>
      </c>
      <c r="V12" s="14">
        <f t="shared" ca="1" si="13"/>
        <v>1</v>
      </c>
      <c r="W12" s="14">
        <f t="shared" ca="1" si="13"/>
        <v>1</v>
      </c>
      <c r="X12" s="14">
        <f t="shared" ca="1" si="13"/>
        <v>1</v>
      </c>
      <c r="Y12" s="14">
        <f t="shared" ca="1" si="13"/>
        <v>1</v>
      </c>
      <c r="Z12" s="14">
        <f t="shared" ca="1" si="13"/>
        <v>0</v>
      </c>
      <c r="AB12" s="1" t="str">
        <f t="shared" si="14"/>
        <v>홍명보</v>
      </c>
      <c r="AC12" s="1" t="str">
        <f t="shared" si="15"/>
        <v>우동황</v>
      </c>
      <c r="AD12" s="1">
        <f t="shared" si="16"/>
        <v>0</v>
      </c>
      <c r="AE12" s="1">
        <f t="shared" si="17"/>
        <v>0</v>
      </c>
      <c r="AG12" s="1">
        <f t="shared" si="4"/>
        <v>3</v>
      </c>
      <c r="AH12" s="1">
        <f t="shared" si="5"/>
        <v>5</v>
      </c>
      <c r="AI12" s="1">
        <f t="shared" si="6"/>
        <v>7</v>
      </c>
      <c r="AJ12" s="1">
        <f t="shared" si="7"/>
        <v>1</v>
      </c>
      <c r="AL12" s="1" t="str">
        <f t="shared" si="18"/>
        <v>홍명보-우동황</v>
      </c>
      <c r="AM12" s="1" t="str">
        <f t="shared" si="19"/>
        <v>김명수-김민재</v>
      </c>
      <c r="AO12" s="1">
        <f t="shared" si="8"/>
        <v>1</v>
      </c>
      <c r="AP12" s="1">
        <f t="shared" si="9"/>
        <v>1</v>
      </c>
      <c r="AS12" s="20" t="s">
        <v>54</v>
      </c>
      <c r="AT12" s="20" t="s">
        <v>27</v>
      </c>
      <c r="AU12" s="20" t="s">
        <v>26</v>
      </c>
      <c r="AV12" s="20" t="s">
        <v>25</v>
      </c>
    </row>
    <row r="13" spans="2:48" ht="40" customHeight="1" x14ac:dyDescent="0.45">
      <c r="B13" s="28" t="str">
        <f t="shared" si="0"/>
        <v>5R</v>
      </c>
      <c r="C13" s="29"/>
      <c r="D13" s="30"/>
      <c r="E13" s="30"/>
      <c r="F13" s="35"/>
      <c r="G13" s="30"/>
      <c r="H13" s="30"/>
      <c r="I13" s="38"/>
      <c r="J13" s="46">
        <v>9</v>
      </c>
      <c r="K13" s="15"/>
      <c r="L13" s="1"/>
      <c r="M13" s="1"/>
      <c r="N13" s="1"/>
      <c r="O13" s="1"/>
      <c r="P13" s="4">
        <f t="shared" ref="P13" si="20">SUM(L13:O13)</f>
        <v>0</v>
      </c>
      <c r="Q13" s="21" t="str">
        <f t="shared" si="10"/>
        <v/>
      </c>
      <c r="R13" s="21" t="str">
        <f t="shared" si="11"/>
        <v/>
      </c>
      <c r="S13" s="22" t="str">
        <f>IF(K13="","",RANK(Q13,$Q$5:$Q$17,0))</f>
        <v/>
      </c>
      <c r="U13" s="20" t="str">
        <f t="shared" si="2"/>
        <v/>
      </c>
      <c r="V13" s="14">
        <f t="shared" ca="1" si="13"/>
        <v>0</v>
      </c>
      <c r="W13" s="14">
        <f t="shared" ca="1" si="13"/>
        <v>0</v>
      </c>
      <c r="X13" s="14">
        <f t="shared" ca="1" si="13"/>
        <v>0</v>
      </c>
      <c r="Y13" s="14">
        <f t="shared" ca="1" si="13"/>
        <v>0</v>
      </c>
      <c r="Z13" s="14">
        <f t="shared" ca="1" si="13"/>
        <v>0</v>
      </c>
      <c r="AB13" s="1">
        <f t="shared" si="14"/>
        <v>0</v>
      </c>
      <c r="AC13" s="1">
        <f t="shared" si="15"/>
        <v>0</v>
      </c>
      <c r="AD13" s="1">
        <f t="shared" si="16"/>
        <v>0</v>
      </c>
      <c r="AE13" s="1">
        <f t="shared" si="17"/>
        <v>0</v>
      </c>
      <c r="AG13" s="1" t="e">
        <f t="shared" si="4"/>
        <v>#N/A</v>
      </c>
      <c r="AH13" s="1" t="e">
        <f t="shared" si="5"/>
        <v>#N/A</v>
      </c>
      <c r="AI13" s="1" t="e">
        <f t="shared" si="6"/>
        <v>#N/A</v>
      </c>
      <c r="AJ13" s="1" t="e">
        <f t="shared" si="7"/>
        <v>#N/A</v>
      </c>
      <c r="AL13" s="1" t="e">
        <f t="shared" si="18"/>
        <v>#N/A</v>
      </c>
      <c r="AM13" s="1" t="e">
        <f t="shared" si="19"/>
        <v>#N/A</v>
      </c>
      <c r="AO13" s="1" t="e">
        <f>IF($AL13="","",COUNTIF($AL$5:$AM$20,"="&amp;AL13))</f>
        <v>#N/A</v>
      </c>
      <c r="AP13" s="1" t="e">
        <f>IF($AM13="","",COUNTIF($AL$5:$AM$20,"="&amp;AM13))</f>
        <v>#N/A</v>
      </c>
      <c r="AS13" s="20" t="s">
        <v>55</v>
      </c>
      <c r="AT13" s="20" t="s">
        <v>28</v>
      </c>
      <c r="AU13" s="20" t="s">
        <v>26</v>
      </c>
      <c r="AV13" s="20" t="s">
        <v>26</v>
      </c>
    </row>
    <row r="14" spans="2:48" ht="40" customHeight="1" x14ac:dyDescent="0.45">
      <c r="B14" s="28" t="str">
        <f t="shared" si="0"/>
        <v>5R</v>
      </c>
      <c r="C14" s="29"/>
      <c r="D14" s="30"/>
      <c r="E14" s="30"/>
      <c r="F14" s="35"/>
      <c r="G14" s="30"/>
      <c r="H14" s="30"/>
      <c r="I14" s="38"/>
      <c r="J14" s="46">
        <v>10</v>
      </c>
      <c r="K14" s="15"/>
      <c r="L14" s="1"/>
      <c r="M14" s="1"/>
      <c r="N14" s="1"/>
      <c r="O14" s="1"/>
      <c r="P14" s="4">
        <f t="shared" si="1"/>
        <v>0</v>
      </c>
      <c r="Q14" s="21" t="str">
        <f t="shared" si="10"/>
        <v/>
      </c>
      <c r="R14" s="21" t="str">
        <f t="shared" si="11"/>
        <v/>
      </c>
      <c r="S14" s="22" t="str">
        <f t="shared" si="12"/>
        <v/>
      </c>
      <c r="U14" s="20" t="str">
        <f t="shared" si="2"/>
        <v/>
      </c>
      <c r="V14" s="14">
        <f t="shared" ca="1" si="13"/>
        <v>0</v>
      </c>
      <c r="W14" s="14">
        <f t="shared" ca="1" si="13"/>
        <v>0</v>
      </c>
      <c r="X14" s="14">
        <f t="shared" ca="1" si="13"/>
        <v>0</v>
      </c>
      <c r="Y14" s="14">
        <f t="shared" ca="1" si="13"/>
        <v>0</v>
      </c>
      <c r="Z14" s="14">
        <f t="shared" ca="1" si="13"/>
        <v>0</v>
      </c>
      <c r="AB14" s="1">
        <f t="shared" si="14"/>
        <v>0</v>
      </c>
      <c r="AC14" s="1">
        <f t="shared" si="15"/>
        <v>0</v>
      </c>
      <c r="AD14" s="1">
        <f t="shared" si="16"/>
        <v>0</v>
      </c>
      <c r="AE14" s="1">
        <f t="shared" si="17"/>
        <v>0</v>
      </c>
      <c r="AG14" s="1" t="e">
        <f t="shared" si="4"/>
        <v>#N/A</v>
      </c>
      <c r="AH14" s="1" t="e">
        <f t="shared" si="5"/>
        <v>#N/A</v>
      </c>
      <c r="AI14" s="1" t="e">
        <f t="shared" si="6"/>
        <v>#N/A</v>
      </c>
      <c r="AJ14" s="1" t="e">
        <f t="shared" si="7"/>
        <v>#N/A</v>
      </c>
      <c r="AL14" s="1" t="e">
        <f t="shared" si="18"/>
        <v>#N/A</v>
      </c>
      <c r="AM14" s="1" t="e">
        <f t="shared" si="19"/>
        <v>#N/A</v>
      </c>
      <c r="AO14" s="1" t="e">
        <f t="shared" ref="AO14:AO20" si="21">IF($AL14="","",COUNTIF($AL$5:$AM$20,"="&amp;AL14))</f>
        <v>#N/A</v>
      </c>
      <c r="AP14" s="1" t="e">
        <f t="shared" ref="AP14:AP20" si="22">IF($AM14="","",COUNTIF($AL$5:$AM$20,"="&amp;AM14))</f>
        <v>#N/A</v>
      </c>
      <c r="AS14" s="20" t="s">
        <v>56</v>
      </c>
      <c r="AT14" s="20" t="s">
        <v>28</v>
      </c>
      <c r="AU14" s="20" t="s">
        <v>27</v>
      </c>
      <c r="AV14" s="20" t="s">
        <v>26</v>
      </c>
    </row>
    <row r="15" spans="2:48" ht="40" customHeight="1" x14ac:dyDescent="0.45">
      <c r="B15" s="28" t="str">
        <f t="shared" si="0"/>
        <v>6R</v>
      </c>
      <c r="C15" s="29"/>
      <c r="D15" s="30"/>
      <c r="E15" s="30"/>
      <c r="F15" s="35"/>
      <c r="G15" s="30"/>
      <c r="H15" s="30"/>
      <c r="I15" s="38"/>
      <c r="J15" s="46">
        <v>11</v>
      </c>
      <c r="K15" s="15"/>
      <c r="L15" s="1"/>
      <c r="M15" s="1"/>
      <c r="N15" s="1"/>
      <c r="O15" s="1"/>
      <c r="P15" s="4">
        <f t="shared" si="1"/>
        <v>0</v>
      </c>
      <c r="Q15" s="21" t="str">
        <f t="shared" si="10"/>
        <v/>
      </c>
      <c r="R15" s="21" t="str">
        <f t="shared" si="11"/>
        <v/>
      </c>
      <c r="S15" s="22" t="str">
        <f t="shared" si="12"/>
        <v/>
      </c>
      <c r="U15" s="20" t="str">
        <f t="shared" si="2"/>
        <v/>
      </c>
      <c r="V15" s="14">
        <f t="shared" ca="1" si="13"/>
        <v>0</v>
      </c>
      <c r="W15" s="14">
        <f t="shared" ca="1" si="13"/>
        <v>0</v>
      </c>
      <c r="X15" s="14">
        <f t="shared" ca="1" si="13"/>
        <v>0</v>
      </c>
      <c r="Y15" s="14">
        <f t="shared" ca="1" si="13"/>
        <v>0</v>
      </c>
      <c r="Z15" s="14">
        <f t="shared" ca="1" si="13"/>
        <v>0</v>
      </c>
      <c r="AB15" s="1">
        <f t="shared" si="14"/>
        <v>0</v>
      </c>
      <c r="AC15" s="1">
        <f t="shared" si="15"/>
        <v>0</v>
      </c>
      <c r="AD15" s="1">
        <f t="shared" si="16"/>
        <v>0</v>
      </c>
      <c r="AE15" s="1">
        <f t="shared" si="17"/>
        <v>0</v>
      </c>
      <c r="AG15" s="1" t="e">
        <f t="shared" si="4"/>
        <v>#N/A</v>
      </c>
      <c r="AH15" s="1" t="e">
        <f t="shared" si="5"/>
        <v>#N/A</v>
      </c>
      <c r="AI15" s="1" t="e">
        <f t="shared" si="6"/>
        <v>#N/A</v>
      </c>
      <c r="AJ15" s="1" t="e">
        <f t="shared" si="7"/>
        <v>#N/A</v>
      </c>
      <c r="AL15" s="1" t="e">
        <f t="shared" si="18"/>
        <v>#N/A</v>
      </c>
      <c r="AM15" s="1" t="e">
        <f t="shared" si="19"/>
        <v>#N/A</v>
      </c>
      <c r="AO15" s="1" t="e">
        <f t="shared" si="21"/>
        <v>#N/A</v>
      </c>
      <c r="AP15" s="1" t="e">
        <f t="shared" si="22"/>
        <v>#N/A</v>
      </c>
      <c r="AS15" s="20" t="s">
        <v>57</v>
      </c>
      <c r="AT15" s="20" t="s">
        <v>63</v>
      </c>
      <c r="AU15" s="20" t="s">
        <v>27</v>
      </c>
      <c r="AV15" s="20" t="s">
        <v>26</v>
      </c>
    </row>
    <row r="16" spans="2:48" ht="40" customHeight="1" x14ac:dyDescent="0.45">
      <c r="B16" s="28" t="str">
        <f t="shared" si="0"/>
        <v>6R</v>
      </c>
      <c r="C16" s="29"/>
      <c r="D16" s="30"/>
      <c r="E16" s="30"/>
      <c r="F16" s="35"/>
      <c r="G16" s="30"/>
      <c r="H16" s="30"/>
      <c r="I16" s="38"/>
      <c r="J16" s="46">
        <v>12</v>
      </c>
      <c r="K16" s="15"/>
      <c r="L16" s="1"/>
      <c r="M16" s="1"/>
      <c r="N16" s="1"/>
      <c r="O16" s="1"/>
      <c r="P16" s="4">
        <f t="shared" si="1"/>
        <v>0</v>
      </c>
      <c r="Q16" s="21" t="str">
        <f t="shared" si="10"/>
        <v/>
      </c>
      <c r="R16" s="21" t="str">
        <f t="shared" si="11"/>
        <v/>
      </c>
      <c r="S16" s="22" t="str">
        <f t="shared" si="12"/>
        <v/>
      </c>
      <c r="U16" s="20" t="str">
        <f t="shared" si="2"/>
        <v/>
      </c>
      <c r="V16" s="14">
        <f t="shared" ca="1" si="13"/>
        <v>0</v>
      </c>
      <c r="W16" s="14">
        <f t="shared" ca="1" si="13"/>
        <v>0</v>
      </c>
      <c r="X16" s="14">
        <f t="shared" ca="1" si="13"/>
        <v>0</v>
      </c>
      <c r="Y16" s="14">
        <f t="shared" ca="1" si="13"/>
        <v>0</v>
      </c>
      <c r="Z16" s="14">
        <f t="shared" ca="1" si="13"/>
        <v>0</v>
      </c>
      <c r="AB16" s="1">
        <f t="shared" si="14"/>
        <v>0</v>
      </c>
      <c r="AC16" s="1">
        <f t="shared" si="15"/>
        <v>0</v>
      </c>
      <c r="AD16" s="1">
        <f t="shared" si="16"/>
        <v>0</v>
      </c>
      <c r="AE16" s="1">
        <f t="shared" si="17"/>
        <v>0</v>
      </c>
      <c r="AG16" s="1" t="e">
        <f t="shared" si="4"/>
        <v>#N/A</v>
      </c>
      <c r="AH16" s="1" t="e">
        <f t="shared" si="5"/>
        <v>#N/A</v>
      </c>
      <c r="AI16" s="1" t="e">
        <f t="shared" si="6"/>
        <v>#N/A</v>
      </c>
      <c r="AJ16" s="1" t="e">
        <f t="shared" si="7"/>
        <v>#N/A</v>
      </c>
      <c r="AL16" s="1" t="e">
        <f t="shared" si="18"/>
        <v>#N/A</v>
      </c>
      <c r="AM16" s="1" t="e">
        <f t="shared" si="19"/>
        <v>#N/A</v>
      </c>
      <c r="AO16" s="1" t="e">
        <f t="shared" si="21"/>
        <v>#N/A</v>
      </c>
      <c r="AP16" s="1" t="e">
        <f t="shared" si="22"/>
        <v>#N/A</v>
      </c>
      <c r="AS16" s="20" t="s">
        <v>58</v>
      </c>
      <c r="AT16" s="20" t="s">
        <v>63</v>
      </c>
      <c r="AU16" s="20" t="s">
        <v>27</v>
      </c>
      <c r="AV16" s="20" t="s">
        <v>26</v>
      </c>
    </row>
    <row r="17" spans="2:48" ht="40" customHeight="1" x14ac:dyDescent="0.45">
      <c r="B17" s="28" t="str">
        <f t="shared" si="0"/>
        <v>7R</v>
      </c>
      <c r="C17" s="29"/>
      <c r="D17" s="30"/>
      <c r="E17" s="30"/>
      <c r="F17" s="35"/>
      <c r="G17" s="30"/>
      <c r="H17" s="30"/>
      <c r="I17" s="38"/>
      <c r="J17" s="46">
        <v>13</v>
      </c>
      <c r="K17" s="15"/>
      <c r="L17" s="1"/>
      <c r="M17" s="1"/>
      <c r="N17" s="1"/>
      <c r="O17" s="1"/>
      <c r="P17" s="4">
        <f t="shared" si="1"/>
        <v>0</v>
      </c>
      <c r="Q17" s="21" t="str">
        <f t="shared" si="10"/>
        <v/>
      </c>
      <c r="R17" s="21" t="str">
        <f t="shared" si="11"/>
        <v/>
      </c>
      <c r="S17" s="22" t="str">
        <f t="shared" si="12"/>
        <v/>
      </c>
      <c r="U17" s="20" t="str">
        <f t="shared" si="2"/>
        <v/>
      </c>
      <c r="V17" s="14">
        <f t="shared" ca="1" si="13"/>
        <v>0</v>
      </c>
      <c r="W17" s="14">
        <f t="shared" ca="1" si="13"/>
        <v>0</v>
      </c>
      <c r="X17" s="14">
        <f t="shared" ca="1" si="13"/>
        <v>0</v>
      </c>
      <c r="Y17" s="14">
        <f t="shared" ca="1" si="13"/>
        <v>0</v>
      </c>
      <c r="Z17" s="14">
        <f t="shared" ca="1" si="13"/>
        <v>0</v>
      </c>
      <c r="AB17" s="1">
        <f t="shared" si="14"/>
        <v>0</v>
      </c>
      <c r="AC17" s="1">
        <f t="shared" si="15"/>
        <v>0</v>
      </c>
      <c r="AD17" s="1">
        <f t="shared" si="16"/>
        <v>0</v>
      </c>
      <c r="AE17" s="1">
        <f t="shared" si="17"/>
        <v>0</v>
      </c>
      <c r="AG17" s="1" t="e">
        <f t="shared" si="4"/>
        <v>#N/A</v>
      </c>
      <c r="AH17" s="1" t="e">
        <f t="shared" si="5"/>
        <v>#N/A</v>
      </c>
      <c r="AI17" s="1" t="e">
        <f t="shared" si="6"/>
        <v>#N/A</v>
      </c>
      <c r="AJ17" s="1" t="e">
        <f t="shared" si="7"/>
        <v>#N/A</v>
      </c>
      <c r="AL17" s="1" t="e">
        <f t="shared" si="18"/>
        <v>#N/A</v>
      </c>
      <c r="AM17" s="1" t="e">
        <f t="shared" si="19"/>
        <v>#N/A</v>
      </c>
      <c r="AO17" s="1" t="e">
        <f t="shared" si="21"/>
        <v>#N/A</v>
      </c>
      <c r="AP17" s="1" t="e">
        <f t="shared" si="22"/>
        <v>#N/A</v>
      </c>
      <c r="AS17" s="20" t="s">
        <v>59</v>
      </c>
      <c r="AT17" s="20" t="s">
        <v>64</v>
      </c>
      <c r="AU17" s="20" t="s">
        <v>28</v>
      </c>
      <c r="AV17" s="20" t="s">
        <v>27</v>
      </c>
    </row>
    <row r="18" spans="2:48" ht="40" customHeight="1" x14ac:dyDescent="0.45">
      <c r="B18" s="28" t="str">
        <f t="shared" si="0"/>
        <v>7R</v>
      </c>
      <c r="C18" s="29"/>
      <c r="D18" s="30"/>
      <c r="E18" s="30"/>
      <c r="F18" s="35"/>
      <c r="G18" s="30"/>
      <c r="H18" s="30"/>
      <c r="I18" s="38"/>
      <c r="J18" s="46">
        <v>14</v>
      </c>
      <c r="K18" s="15"/>
      <c r="L18" s="1"/>
      <c r="M18" s="1"/>
      <c r="N18" s="1"/>
      <c r="O18" s="1"/>
      <c r="P18" s="4">
        <f t="shared" si="1"/>
        <v>0</v>
      </c>
      <c r="Q18" s="21" t="str">
        <f t="shared" si="10"/>
        <v/>
      </c>
      <c r="R18" s="21" t="str">
        <f t="shared" si="11"/>
        <v/>
      </c>
      <c r="S18" s="22" t="str">
        <f t="shared" si="12"/>
        <v/>
      </c>
      <c r="U18" s="20" t="str">
        <f t="shared" si="2"/>
        <v/>
      </c>
      <c r="V18" s="14">
        <f t="shared" ca="1" si="13"/>
        <v>0</v>
      </c>
      <c r="W18" s="14">
        <f t="shared" ca="1" si="13"/>
        <v>0</v>
      </c>
      <c r="X18" s="14">
        <f t="shared" ca="1" si="13"/>
        <v>0</v>
      </c>
      <c r="Y18" s="14">
        <f t="shared" ca="1" si="13"/>
        <v>0</v>
      </c>
      <c r="Z18" s="14">
        <f t="shared" ca="1" si="13"/>
        <v>0</v>
      </c>
      <c r="AB18" s="1">
        <f t="shared" si="14"/>
        <v>0</v>
      </c>
      <c r="AC18" s="1">
        <f t="shared" si="15"/>
        <v>0</v>
      </c>
      <c r="AD18" s="1">
        <f t="shared" si="16"/>
        <v>0</v>
      </c>
      <c r="AE18" s="1">
        <f t="shared" si="17"/>
        <v>0</v>
      </c>
      <c r="AG18" s="1" t="e">
        <f t="shared" si="4"/>
        <v>#N/A</v>
      </c>
      <c r="AH18" s="1" t="e">
        <f t="shared" si="5"/>
        <v>#N/A</v>
      </c>
      <c r="AI18" s="1" t="e">
        <f t="shared" si="6"/>
        <v>#N/A</v>
      </c>
      <c r="AJ18" s="1" t="e">
        <f t="shared" si="7"/>
        <v>#N/A</v>
      </c>
      <c r="AL18" s="1" t="e">
        <f t="shared" si="18"/>
        <v>#N/A</v>
      </c>
      <c r="AM18" s="1" t="e">
        <f t="shared" si="19"/>
        <v>#N/A</v>
      </c>
      <c r="AO18" s="1" t="e">
        <f t="shared" si="21"/>
        <v>#N/A</v>
      </c>
      <c r="AP18" s="1" t="e">
        <f t="shared" si="22"/>
        <v>#N/A</v>
      </c>
      <c r="AS18" s="20" t="s">
        <v>60</v>
      </c>
      <c r="AT18" s="20" t="s">
        <v>64</v>
      </c>
      <c r="AU18" s="20" t="s">
        <v>28</v>
      </c>
      <c r="AV18" s="20" t="s">
        <v>27</v>
      </c>
    </row>
    <row r="19" spans="2:48" ht="40" customHeight="1" x14ac:dyDescent="0.45">
      <c r="B19" s="28" t="str">
        <f t="shared" si="0"/>
        <v>8R</v>
      </c>
      <c r="C19" s="29"/>
      <c r="D19" s="30"/>
      <c r="E19" s="30"/>
      <c r="F19" s="35"/>
      <c r="G19" s="30"/>
      <c r="H19" s="30"/>
      <c r="I19" s="38"/>
      <c r="J19" s="46">
        <v>15</v>
      </c>
      <c r="K19" s="15"/>
      <c r="L19" s="1"/>
      <c r="M19" s="1"/>
      <c r="N19" s="1"/>
      <c r="O19" s="1"/>
      <c r="P19" s="4">
        <f t="shared" si="1"/>
        <v>0</v>
      </c>
      <c r="Q19" s="21" t="str">
        <f t="shared" si="10"/>
        <v/>
      </c>
      <c r="R19" s="21" t="str">
        <f t="shared" si="11"/>
        <v/>
      </c>
      <c r="S19" s="22" t="str">
        <f t="shared" si="12"/>
        <v/>
      </c>
      <c r="U19" s="20" t="str">
        <f t="shared" si="2"/>
        <v/>
      </c>
      <c r="V19" s="14">
        <f t="shared" ca="1" si="13"/>
        <v>0</v>
      </c>
      <c r="W19" s="14">
        <f t="shared" ca="1" si="13"/>
        <v>0</v>
      </c>
      <c r="X19" s="14">
        <f t="shared" ca="1" si="13"/>
        <v>0</v>
      </c>
      <c r="Y19" s="14">
        <f t="shared" ca="1" si="13"/>
        <v>0</v>
      </c>
      <c r="Z19" s="14">
        <f t="shared" ca="1" si="13"/>
        <v>0</v>
      </c>
      <c r="AB19" s="1">
        <f t="shared" si="14"/>
        <v>0</v>
      </c>
      <c r="AC19" s="1">
        <f t="shared" si="15"/>
        <v>0</v>
      </c>
      <c r="AD19" s="1">
        <f t="shared" si="16"/>
        <v>0</v>
      </c>
      <c r="AE19" s="1">
        <f t="shared" si="17"/>
        <v>0</v>
      </c>
      <c r="AG19" s="1" t="e">
        <f t="shared" si="4"/>
        <v>#N/A</v>
      </c>
      <c r="AH19" s="1" t="e">
        <f t="shared" si="5"/>
        <v>#N/A</v>
      </c>
      <c r="AI19" s="1" t="e">
        <f t="shared" si="6"/>
        <v>#N/A</v>
      </c>
      <c r="AJ19" s="1" t="e">
        <f t="shared" si="7"/>
        <v>#N/A</v>
      </c>
      <c r="AL19" s="1" t="e">
        <f t="shared" si="18"/>
        <v>#N/A</v>
      </c>
      <c r="AM19" s="1" t="e">
        <f t="shared" si="19"/>
        <v>#N/A</v>
      </c>
      <c r="AO19" s="1" t="e">
        <f t="shared" si="21"/>
        <v>#N/A</v>
      </c>
      <c r="AP19" s="1" t="e">
        <f t="shared" si="22"/>
        <v>#N/A</v>
      </c>
      <c r="AS19" s="20" t="s">
        <v>61</v>
      </c>
      <c r="AT19" s="20" t="s">
        <v>65</v>
      </c>
      <c r="AU19" s="20" t="s">
        <v>28</v>
      </c>
      <c r="AV19" s="20" t="s">
        <v>27</v>
      </c>
    </row>
    <row r="20" spans="2:48" ht="40" customHeight="1" thickBot="1" x14ac:dyDescent="0.5">
      <c r="B20" s="31" t="str">
        <f t="shared" si="0"/>
        <v>8R</v>
      </c>
      <c r="C20" s="32"/>
      <c r="D20" s="33"/>
      <c r="E20" s="33"/>
      <c r="F20" s="36"/>
      <c r="G20" s="33"/>
      <c r="H20" s="33"/>
      <c r="I20" s="39"/>
      <c r="J20" s="47">
        <v>16</v>
      </c>
      <c r="K20" s="16"/>
      <c r="L20" s="8"/>
      <c r="M20" s="8"/>
      <c r="N20" s="8"/>
      <c r="O20" s="8"/>
      <c r="P20" s="9">
        <f t="shared" si="1"/>
        <v>0</v>
      </c>
      <c r="Q20" s="10" t="str">
        <f t="shared" si="10"/>
        <v/>
      </c>
      <c r="R20" s="10" t="str">
        <f t="shared" si="11"/>
        <v/>
      </c>
      <c r="S20" s="11" t="str">
        <f t="shared" si="12"/>
        <v/>
      </c>
      <c r="U20" s="20" t="str">
        <f t="shared" si="2"/>
        <v/>
      </c>
      <c r="V20" s="14">
        <f t="shared" ca="1" si="13"/>
        <v>0</v>
      </c>
      <c r="W20" s="14">
        <f t="shared" ca="1" si="13"/>
        <v>0</v>
      </c>
      <c r="X20" s="14">
        <f t="shared" ca="1" si="13"/>
        <v>0</v>
      </c>
      <c r="Y20" s="14">
        <f t="shared" ca="1" si="13"/>
        <v>0</v>
      </c>
      <c r="Z20" s="14">
        <f t="shared" ca="1" si="13"/>
        <v>0</v>
      </c>
      <c r="AB20" s="1">
        <f t="shared" si="14"/>
        <v>0</v>
      </c>
      <c r="AC20" s="1">
        <f t="shared" si="15"/>
        <v>0</v>
      </c>
      <c r="AD20" s="1">
        <f t="shared" si="16"/>
        <v>0</v>
      </c>
      <c r="AE20" s="1">
        <f t="shared" si="17"/>
        <v>0</v>
      </c>
      <c r="AG20" s="1" t="e">
        <f t="shared" si="4"/>
        <v>#N/A</v>
      </c>
      <c r="AH20" s="1" t="e">
        <f t="shared" si="5"/>
        <v>#N/A</v>
      </c>
      <c r="AI20" s="1" t="e">
        <f t="shared" si="6"/>
        <v>#N/A</v>
      </c>
      <c r="AJ20" s="1" t="e">
        <f t="shared" si="7"/>
        <v>#N/A</v>
      </c>
      <c r="AL20" s="1" t="e">
        <f t="shared" si="18"/>
        <v>#N/A</v>
      </c>
      <c r="AM20" s="1" t="e">
        <f t="shared" si="19"/>
        <v>#N/A</v>
      </c>
      <c r="AO20" s="1" t="e">
        <f t="shared" si="21"/>
        <v>#N/A</v>
      </c>
      <c r="AP20" s="1" t="e">
        <f t="shared" si="22"/>
        <v>#N/A</v>
      </c>
      <c r="AS20" s="20" t="s">
        <v>62</v>
      </c>
      <c r="AT20" s="20" t="s">
        <v>65</v>
      </c>
      <c r="AU20" s="20" t="s">
        <v>63</v>
      </c>
      <c r="AV20" s="20" t="s">
        <v>27</v>
      </c>
    </row>
    <row r="23" spans="2:48" x14ac:dyDescent="0.45">
      <c r="D23" t="s">
        <v>38</v>
      </c>
    </row>
    <row r="24" spans="2:48" x14ac:dyDescent="0.45">
      <c r="D24" t="s">
        <v>39</v>
      </c>
    </row>
    <row r="25" spans="2:48" x14ac:dyDescent="0.45">
      <c r="D25" t="s">
        <v>40</v>
      </c>
    </row>
    <row r="26" spans="2:48" x14ac:dyDescent="0.45">
      <c r="D26" t="s">
        <v>41</v>
      </c>
    </row>
    <row r="27" spans="2:48" x14ac:dyDescent="0.45">
      <c r="D27" t="s">
        <v>46</v>
      </c>
    </row>
    <row r="28" spans="2:48" x14ac:dyDescent="0.45">
      <c r="D28" t="s">
        <v>42</v>
      </c>
    </row>
    <row r="29" spans="2:48" x14ac:dyDescent="0.45">
      <c r="D29" t="s">
        <v>43</v>
      </c>
    </row>
    <row r="30" spans="2:48" x14ac:dyDescent="0.45">
      <c r="D30" t="s">
        <v>44</v>
      </c>
    </row>
  </sheetData>
  <mergeCells count="23">
    <mergeCell ref="B2:I2"/>
    <mergeCell ref="J2:S2"/>
    <mergeCell ref="B3:B4"/>
    <mergeCell ref="C3:C4"/>
    <mergeCell ref="D3:F3"/>
    <mergeCell ref="G3:I3"/>
    <mergeCell ref="J3:J4"/>
    <mergeCell ref="K3:K4"/>
    <mergeCell ref="L3:L4"/>
    <mergeCell ref="M3:M4"/>
    <mergeCell ref="AO4:AP4"/>
    <mergeCell ref="D4:E4"/>
    <mergeCell ref="G4:H4"/>
    <mergeCell ref="AB4:AE4"/>
    <mergeCell ref="AG4:AH4"/>
    <mergeCell ref="AI4:AJ4"/>
    <mergeCell ref="AL4:AM4"/>
    <mergeCell ref="N3:N4"/>
    <mergeCell ref="O3:O4"/>
    <mergeCell ref="P3:P4"/>
    <mergeCell ref="Q3:Q4"/>
    <mergeCell ref="R3:R4"/>
    <mergeCell ref="S3:S4"/>
  </mergeCells>
  <phoneticPr fontId="1" type="noConversion"/>
  <conditionalFormatting sqref="V5:Z20">
    <cfRule type="cellIs" dxfId="22" priority="7" operator="greaterThan">
      <formula>1</formula>
    </cfRule>
  </conditionalFormatting>
  <conditionalFormatting sqref="AO5:AP20">
    <cfRule type="cellIs" dxfId="21" priority="6" operator="greaterThan">
      <formula>1</formula>
    </cfRule>
  </conditionalFormatting>
  <conditionalFormatting sqref="S5:S20">
    <cfRule type="top10" dxfId="20" priority="9" bottom="1" rank="3"/>
  </conditionalFormatting>
  <conditionalFormatting sqref="U5:U20">
    <cfRule type="expression" dxfId="19" priority="1">
      <formula>$U5&lt;&gt;$H$1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2D20894A-C2F2-4271-B55D-EB9EAE82F084}">
            <xm:f>NOT(ISERROR(SEARCH($AM$2,AL5)))</xm:f>
            <xm:f>$AM$2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AL5:AM20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V42"/>
  <sheetViews>
    <sheetView zoomScale="85" zoomScaleNormal="85" workbookViewId="0">
      <selection activeCell="AN6" sqref="AN6"/>
    </sheetView>
  </sheetViews>
  <sheetFormatPr defaultRowHeight="17" x14ac:dyDescent="0.45"/>
  <cols>
    <col min="1" max="1" width="2" customWidth="1"/>
    <col min="2" max="2" width="11.4140625" customWidth="1"/>
    <col min="3" max="3" width="12.1640625" style="2" hidden="1" customWidth="1"/>
    <col min="4" max="9" width="10.5" customWidth="1"/>
    <col min="10" max="10" width="6.08203125" customWidth="1"/>
    <col min="11" max="11" width="9" style="3" customWidth="1"/>
    <col min="12" max="16" width="9" hidden="1" customWidth="1"/>
    <col min="17" max="19" width="8.75" bestFit="1" customWidth="1"/>
    <col min="20" max="20" width="9.5" customWidth="1"/>
    <col min="21" max="21" width="7.08203125" style="3" bestFit="1" customWidth="1"/>
    <col min="22" max="22" width="3.83203125" style="3" bestFit="1" customWidth="1"/>
    <col min="23" max="26" width="3.83203125" bestFit="1" customWidth="1"/>
    <col min="27" max="27" width="3.83203125" customWidth="1"/>
    <col min="28" max="31" width="7.08203125" hidden="1" customWidth="1"/>
    <col min="32" max="32" width="4.4140625" hidden="1" customWidth="1"/>
    <col min="33" max="36" width="9" hidden="1" customWidth="1"/>
    <col min="37" max="37" width="4" customWidth="1"/>
    <col min="38" max="38" width="14" customWidth="1"/>
    <col min="39" max="39" width="13.58203125" bestFit="1" customWidth="1"/>
    <col min="40" max="40" width="4.4140625" customWidth="1"/>
    <col min="41" max="42" width="6.08203125" bestFit="1" customWidth="1"/>
    <col min="43" max="44" width="4.08203125" customWidth="1"/>
    <col min="45" max="47" width="8.6640625" customWidth="1"/>
    <col min="48" max="48" width="3" customWidth="1"/>
  </cols>
  <sheetData>
    <row r="1" spans="2:48" ht="17.5" thickBot="1" x14ac:dyDescent="0.5">
      <c r="B1" s="48" t="s">
        <v>75</v>
      </c>
      <c r="C1" s="6" t="s">
        <v>1</v>
      </c>
      <c r="D1" s="7"/>
      <c r="E1" s="7" t="s">
        <v>2</v>
      </c>
      <c r="F1" s="13">
        <v>4</v>
      </c>
      <c r="G1" s="7" t="s">
        <v>3</v>
      </c>
      <c r="H1" s="13">
        <v>3</v>
      </c>
      <c r="I1" s="5"/>
    </row>
    <row r="2" spans="2:48" ht="23" x14ac:dyDescent="0.45">
      <c r="B2" s="63" t="s">
        <v>4</v>
      </c>
      <c r="C2" s="64"/>
      <c r="D2" s="64"/>
      <c r="E2" s="64"/>
      <c r="F2" s="64"/>
      <c r="G2" s="64"/>
      <c r="H2" s="65"/>
      <c r="I2" s="65"/>
      <c r="J2" s="66" t="s">
        <v>5</v>
      </c>
      <c r="K2" s="67"/>
      <c r="L2" s="67"/>
      <c r="M2" s="67"/>
      <c r="N2" s="67"/>
      <c r="O2" s="67"/>
      <c r="P2" s="67"/>
      <c r="Q2" s="67"/>
      <c r="R2" s="67"/>
      <c r="S2" s="68"/>
      <c r="V2" s="3" t="s">
        <v>6</v>
      </c>
      <c r="AL2" s="3" t="s">
        <v>7</v>
      </c>
      <c r="AM2" s="18" t="s">
        <v>76</v>
      </c>
    </row>
    <row r="3" spans="2:48" ht="23" x14ac:dyDescent="0.45">
      <c r="B3" s="69" t="s">
        <v>9</v>
      </c>
      <c r="C3" s="71" t="s">
        <v>10</v>
      </c>
      <c r="D3" s="73"/>
      <c r="E3" s="74"/>
      <c r="F3" s="75"/>
      <c r="G3" s="73"/>
      <c r="H3" s="74"/>
      <c r="I3" s="74"/>
      <c r="J3" s="76" t="s">
        <v>11</v>
      </c>
      <c r="K3" s="59" t="s">
        <v>12</v>
      </c>
      <c r="L3" s="59" t="s">
        <v>13</v>
      </c>
      <c r="M3" s="59" t="s">
        <v>14</v>
      </c>
      <c r="N3" s="59" t="s">
        <v>15</v>
      </c>
      <c r="O3" s="59" t="s">
        <v>16</v>
      </c>
      <c r="P3" s="59" t="s">
        <v>17</v>
      </c>
      <c r="Q3" s="59" t="s">
        <v>18</v>
      </c>
      <c r="R3" s="59" t="s">
        <v>19</v>
      </c>
      <c r="S3" s="61" t="s">
        <v>20</v>
      </c>
      <c r="U3" s="23" t="s">
        <v>3</v>
      </c>
      <c r="V3" s="17">
        <v>0</v>
      </c>
      <c r="W3" s="17">
        <v>1</v>
      </c>
      <c r="X3" s="17">
        <v>2</v>
      </c>
      <c r="Y3" s="17">
        <v>3</v>
      </c>
      <c r="Z3" s="17">
        <v>4</v>
      </c>
      <c r="AA3" s="17">
        <v>5</v>
      </c>
      <c r="AL3" t="s">
        <v>21</v>
      </c>
      <c r="AO3" t="s">
        <v>22</v>
      </c>
      <c r="AS3" t="s">
        <v>48</v>
      </c>
    </row>
    <row r="4" spans="2:48" ht="23.5" thickBot="1" x14ac:dyDescent="0.5">
      <c r="B4" s="70"/>
      <c r="C4" s="72"/>
      <c r="D4" s="55" t="s">
        <v>12</v>
      </c>
      <c r="E4" s="56"/>
      <c r="F4" s="12" t="s">
        <v>23</v>
      </c>
      <c r="G4" s="55" t="s">
        <v>12</v>
      </c>
      <c r="H4" s="56"/>
      <c r="I4" s="24" t="s">
        <v>23</v>
      </c>
      <c r="J4" s="77"/>
      <c r="K4" s="60"/>
      <c r="L4" s="60"/>
      <c r="M4" s="60"/>
      <c r="N4" s="60"/>
      <c r="O4" s="60"/>
      <c r="P4" s="60"/>
      <c r="Q4" s="60"/>
      <c r="R4" s="60"/>
      <c r="S4" s="62"/>
      <c r="U4" s="23">
        <f>H1</f>
        <v>3</v>
      </c>
      <c r="V4" s="23" t="s">
        <v>24</v>
      </c>
      <c r="W4" s="23" t="s">
        <v>25</v>
      </c>
      <c r="X4" s="23" t="s">
        <v>26</v>
      </c>
      <c r="Y4" s="23" t="s">
        <v>27</v>
      </c>
      <c r="Z4" s="23" t="s">
        <v>28</v>
      </c>
      <c r="AB4" s="53" t="s">
        <v>19</v>
      </c>
      <c r="AC4" s="57"/>
      <c r="AD4" s="57"/>
      <c r="AE4" s="54"/>
      <c r="AG4" s="58" t="s">
        <v>29</v>
      </c>
      <c r="AH4" s="58"/>
      <c r="AI4" s="58" t="s">
        <v>30</v>
      </c>
      <c r="AJ4" s="58"/>
      <c r="AL4" s="58" t="s">
        <v>31</v>
      </c>
      <c r="AM4" s="58"/>
      <c r="AO4" s="53" t="s">
        <v>32</v>
      </c>
      <c r="AP4" s="54"/>
      <c r="AS4" s="21">
        <v>1</v>
      </c>
      <c r="AT4" s="21">
        <v>2</v>
      </c>
      <c r="AU4" s="21">
        <v>3</v>
      </c>
      <c r="AV4" s="21">
        <v>4</v>
      </c>
    </row>
    <row r="5" spans="2:48" ht="40" customHeight="1" x14ac:dyDescent="0.45">
      <c r="B5" s="25" t="str">
        <f t="shared" ref="B5:B24" si="0">HLOOKUP($F$1,$AS$4:$AV$24,ROW()-3)</f>
        <v>1R</v>
      </c>
      <c r="C5" s="26"/>
      <c r="D5" s="27"/>
      <c r="E5" s="27"/>
      <c r="F5" s="34"/>
      <c r="G5" s="27"/>
      <c r="H5" s="27"/>
      <c r="I5" s="37"/>
      <c r="J5" s="45">
        <v>1</v>
      </c>
      <c r="K5" s="40"/>
      <c r="L5" s="41"/>
      <c r="M5" s="41"/>
      <c r="N5" s="41"/>
      <c r="O5" s="41"/>
      <c r="P5" s="42">
        <f t="shared" ref="P5:P24" si="1">SUM(L5:O5)</f>
        <v>0</v>
      </c>
      <c r="Q5" s="43" t="str">
        <f t="shared" ref="Q5:Q24" si="2">IF(K5="","",IF($K5="",-100,SUMIF($D$5:$D$24,$K5,$F$5:$F$24)+SUMIF($E$5:$E$24,$K5,$F$5:$F$24)-SUMIF($D$5:$D$24,$K5,$I$5:$I$24)-SUMIF($E$5:$E$24,$K5,$I$5:$I$24)+SUMIF($G$5:$G$24,$K5,$I$5:$I$24)+SUMIF($H$5:$H$24,$K5,$I$5:$I$24)-SUMIF($G$5:$G$24,$K5,$F$5:$F$24)-SUMIF($H$5:$H$24,$K5,$F$5:$F$24)))</f>
        <v/>
      </c>
      <c r="R5" s="43" t="str">
        <f t="shared" ref="R5:R24" si="3">IF(K5="","",IF($K5="",-100,COUNTIF($AB$5:$AE$24,$K5)))</f>
        <v/>
      </c>
      <c r="S5" s="44" t="str">
        <f t="shared" ref="S5:S24" si="4">IF(K5="","",RANK(Q5,$Q$5:$Q$24,0))</f>
        <v/>
      </c>
      <c r="U5" s="23" t="str">
        <f t="shared" ref="U5:U24" si="5">IF(K5="","",COUNTIF($D$5:$H$24,$K5))</f>
        <v/>
      </c>
      <c r="V5" s="23">
        <f ca="1">COUNTIF(INDIRECT("$D$"&amp;5+$F$1*V$3&amp;":$H$"&amp;5+$F$1*W$3-1),$K5)</f>
        <v>0</v>
      </c>
      <c r="W5" s="23">
        <f t="shared" ref="W5:Z5" ca="1" si="6">COUNTIF(INDIRECT("$D$"&amp;5+$F$1*W$3&amp;":$H$"&amp;5+$F$1*X$3-1),$K5)</f>
        <v>0</v>
      </c>
      <c r="X5" s="23">
        <f t="shared" ca="1" si="6"/>
        <v>0</v>
      </c>
      <c r="Y5" s="23">
        <f t="shared" ca="1" si="6"/>
        <v>0</v>
      </c>
      <c r="Z5" s="23">
        <f t="shared" ca="1" si="6"/>
        <v>0</v>
      </c>
      <c r="AB5" s="1">
        <f>IF(F5-I5&gt;0,D5,0)</f>
        <v>0</v>
      </c>
      <c r="AC5" s="1">
        <f>IF(F5-I5&gt;0,E5,0)</f>
        <v>0</v>
      </c>
      <c r="AD5" s="1">
        <f>IF(I5-F5&gt;0,G5,0)</f>
        <v>0</v>
      </c>
      <c r="AE5" s="1">
        <f>IF(I5-F5&gt;0,H5,0)</f>
        <v>0</v>
      </c>
      <c r="AG5" s="1" t="e">
        <f t="shared" ref="AG5:AG24" si="7">MATCH($D5,$K$5:$K$24,0)</f>
        <v>#N/A</v>
      </c>
      <c r="AH5" s="1" t="e">
        <f t="shared" ref="AH5:AH24" si="8">MATCH($E5,$K$5:$K$24,0)</f>
        <v>#N/A</v>
      </c>
      <c r="AI5" s="1" t="e">
        <f t="shared" ref="AI5:AI24" si="9">MATCH($G5,$K$5:$K$24,0)</f>
        <v>#N/A</v>
      </c>
      <c r="AJ5" s="1" t="e">
        <f t="shared" ref="AJ5:AJ24" si="10">MATCH($H5,$K$5:$K$24,0)</f>
        <v>#N/A</v>
      </c>
      <c r="AL5" s="1" t="e">
        <f t="shared" ref="AL5:AL24" si="11">VLOOKUP(MIN(AG5,AH5),$J$5:$K$24,2,0)&amp;"-"&amp;VLOOKUP(MAX(AG5,AH5),$J$5:$K$24,2,0)</f>
        <v>#N/A</v>
      </c>
      <c r="AM5" s="1" t="e">
        <f t="shared" ref="AM5:AM24" si="12">VLOOKUP(MIN(AI5,AJ5),$J$5:$K$24,2,0)&amp;"-"&amp;VLOOKUP(MAX(AI5,AJ5),$J$5:$K$24,2,0)</f>
        <v>#N/A</v>
      </c>
      <c r="AO5" s="1" t="e">
        <f t="shared" ref="AO5:AO24" si="13">IF($AL5="","",COUNTIF($AL$5:$AM$24,"="&amp;AL5))</f>
        <v>#N/A</v>
      </c>
      <c r="AP5" s="1" t="e">
        <f t="shared" ref="AP5:AP24" si="14">IF($AM5="","",COUNTIF($AL$5:$AM$24,"="&amp;AM5))</f>
        <v>#N/A</v>
      </c>
      <c r="AS5" s="23" t="s">
        <v>24</v>
      </c>
      <c r="AT5" s="23" t="s">
        <v>24</v>
      </c>
      <c r="AU5" s="23" t="s">
        <v>24</v>
      </c>
      <c r="AV5" s="23" t="s">
        <v>24</v>
      </c>
    </row>
    <row r="6" spans="2:48" ht="40" customHeight="1" x14ac:dyDescent="0.45">
      <c r="B6" s="28" t="str">
        <f t="shared" si="0"/>
        <v>1R</v>
      </c>
      <c r="C6" s="29"/>
      <c r="D6" s="30"/>
      <c r="E6" s="30"/>
      <c r="F6" s="35"/>
      <c r="G6" s="30"/>
      <c r="H6" s="30"/>
      <c r="I6" s="38"/>
      <c r="J6" s="49">
        <v>2</v>
      </c>
      <c r="K6" s="15"/>
      <c r="L6" s="1"/>
      <c r="M6" s="1"/>
      <c r="N6" s="1"/>
      <c r="O6" s="1"/>
      <c r="P6" s="4">
        <f t="shared" si="1"/>
        <v>0</v>
      </c>
      <c r="Q6" s="21" t="str">
        <f t="shared" si="2"/>
        <v/>
      </c>
      <c r="R6" s="21" t="str">
        <f t="shared" si="3"/>
        <v/>
      </c>
      <c r="S6" s="22" t="str">
        <f t="shared" si="4"/>
        <v/>
      </c>
      <c r="U6" s="23" t="str">
        <f t="shared" si="5"/>
        <v/>
      </c>
      <c r="V6" s="23">
        <f t="shared" ref="V6:Z24" ca="1" si="15">COUNTIF(INDIRECT("$D$"&amp;5+$F$1*V$3&amp;":$H$"&amp;5+$F$1*W$3-1),$K6)</f>
        <v>0</v>
      </c>
      <c r="W6" s="23">
        <f t="shared" ca="1" si="15"/>
        <v>0</v>
      </c>
      <c r="X6" s="23">
        <f t="shared" ca="1" si="15"/>
        <v>0</v>
      </c>
      <c r="Y6" s="23">
        <f t="shared" ca="1" si="15"/>
        <v>0</v>
      </c>
      <c r="Z6" s="23">
        <f t="shared" ca="1" si="15"/>
        <v>0</v>
      </c>
      <c r="AB6" s="1">
        <f t="shared" ref="AB6:AB24" si="16">IF(F6-I6&gt;0,D6,0)</f>
        <v>0</v>
      </c>
      <c r="AC6" s="1">
        <f t="shared" ref="AC6:AC24" si="17">IF(F6-I6&gt;0,E6,0)</f>
        <v>0</v>
      </c>
      <c r="AD6" s="1">
        <f t="shared" ref="AD6:AD24" si="18">IF(I6-F6&gt;0,G6,0)</f>
        <v>0</v>
      </c>
      <c r="AE6" s="1">
        <f t="shared" ref="AE6:AE24" si="19">IF(I6-F6&gt;0,H6,0)</f>
        <v>0</v>
      </c>
      <c r="AG6" s="1" t="e">
        <f t="shared" si="7"/>
        <v>#N/A</v>
      </c>
      <c r="AH6" s="1" t="e">
        <f t="shared" si="8"/>
        <v>#N/A</v>
      </c>
      <c r="AI6" s="1" t="e">
        <f t="shared" si="9"/>
        <v>#N/A</v>
      </c>
      <c r="AJ6" s="1" t="e">
        <f t="shared" si="10"/>
        <v>#N/A</v>
      </c>
      <c r="AL6" s="1" t="e">
        <f t="shared" si="11"/>
        <v>#N/A</v>
      </c>
      <c r="AM6" s="1" t="e">
        <f t="shared" si="12"/>
        <v>#N/A</v>
      </c>
      <c r="AO6" s="1" t="e">
        <f t="shared" si="13"/>
        <v>#N/A</v>
      </c>
      <c r="AP6" s="1" t="e">
        <f t="shared" si="14"/>
        <v>#N/A</v>
      </c>
      <c r="AS6" s="23" t="s">
        <v>25</v>
      </c>
      <c r="AT6" s="23" t="s">
        <v>24</v>
      </c>
      <c r="AU6" s="23" t="s">
        <v>24</v>
      </c>
      <c r="AV6" s="23" t="s">
        <v>24</v>
      </c>
    </row>
    <row r="7" spans="2:48" ht="40" customHeight="1" x14ac:dyDescent="0.45">
      <c r="B7" s="28" t="str">
        <f t="shared" si="0"/>
        <v>1R</v>
      </c>
      <c r="C7" s="29"/>
      <c r="D7" s="30"/>
      <c r="E7" s="30"/>
      <c r="F7" s="35"/>
      <c r="G7" s="30"/>
      <c r="H7" s="30"/>
      <c r="I7" s="38"/>
      <c r="J7" s="49">
        <v>3</v>
      </c>
      <c r="K7" s="15"/>
      <c r="L7" s="1"/>
      <c r="M7" s="1"/>
      <c r="N7" s="1"/>
      <c r="O7" s="1"/>
      <c r="P7" s="4">
        <f t="shared" si="1"/>
        <v>0</v>
      </c>
      <c r="Q7" s="21" t="str">
        <f t="shared" si="2"/>
        <v/>
      </c>
      <c r="R7" s="21" t="str">
        <f t="shared" si="3"/>
        <v/>
      </c>
      <c r="S7" s="22" t="str">
        <f t="shared" si="4"/>
        <v/>
      </c>
      <c r="U7" s="23" t="str">
        <f t="shared" si="5"/>
        <v/>
      </c>
      <c r="V7" s="23">
        <f t="shared" ca="1" si="15"/>
        <v>0</v>
      </c>
      <c r="W7" s="23">
        <f t="shared" ca="1" si="15"/>
        <v>0</v>
      </c>
      <c r="X7" s="23">
        <f t="shared" ca="1" si="15"/>
        <v>0</v>
      </c>
      <c r="Y7" s="23">
        <f t="shared" ca="1" si="15"/>
        <v>0</v>
      </c>
      <c r="Z7" s="23">
        <f t="shared" ca="1" si="15"/>
        <v>0</v>
      </c>
      <c r="AB7" s="1">
        <f t="shared" si="16"/>
        <v>0</v>
      </c>
      <c r="AC7" s="1">
        <f t="shared" si="17"/>
        <v>0</v>
      </c>
      <c r="AD7" s="1">
        <f t="shared" si="18"/>
        <v>0</v>
      </c>
      <c r="AE7" s="1">
        <f t="shared" si="19"/>
        <v>0</v>
      </c>
      <c r="AG7" s="1" t="e">
        <f t="shared" si="7"/>
        <v>#N/A</v>
      </c>
      <c r="AH7" s="1" t="e">
        <f t="shared" si="8"/>
        <v>#N/A</v>
      </c>
      <c r="AI7" s="1" t="e">
        <f t="shared" si="9"/>
        <v>#N/A</v>
      </c>
      <c r="AJ7" s="1" t="e">
        <f t="shared" si="10"/>
        <v>#N/A</v>
      </c>
      <c r="AL7" s="1" t="e">
        <f t="shared" si="11"/>
        <v>#N/A</v>
      </c>
      <c r="AM7" s="1" t="e">
        <f t="shared" si="12"/>
        <v>#N/A</v>
      </c>
      <c r="AO7" s="1" t="e">
        <f t="shared" si="13"/>
        <v>#N/A</v>
      </c>
      <c r="AP7" s="1" t="e">
        <f t="shared" si="14"/>
        <v>#N/A</v>
      </c>
      <c r="AS7" s="23" t="s">
        <v>49</v>
      </c>
      <c r="AT7" s="23" t="s">
        <v>25</v>
      </c>
      <c r="AU7" s="23" t="s">
        <v>24</v>
      </c>
      <c r="AV7" s="23" t="s">
        <v>24</v>
      </c>
    </row>
    <row r="8" spans="2:48" ht="40" customHeight="1" x14ac:dyDescent="0.45">
      <c r="B8" s="28" t="str">
        <f t="shared" si="0"/>
        <v>1R</v>
      </c>
      <c r="C8" s="29"/>
      <c r="D8" s="30"/>
      <c r="E8" s="30"/>
      <c r="F8" s="35"/>
      <c r="G8" s="30"/>
      <c r="H8" s="30"/>
      <c r="I8" s="38"/>
      <c r="J8" s="49">
        <v>4</v>
      </c>
      <c r="K8" s="15"/>
      <c r="L8" s="1"/>
      <c r="M8" s="1"/>
      <c r="N8" s="1"/>
      <c r="O8" s="1"/>
      <c r="P8" s="4">
        <f t="shared" si="1"/>
        <v>0</v>
      </c>
      <c r="Q8" s="21" t="str">
        <f t="shared" si="2"/>
        <v/>
      </c>
      <c r="R8" s="21" t="str">
        <f t="shared" si="3"/>
        <v/>
      </c>
      <c r="S8" s="22" t="str">
        <f t="shared" si="4"/>
        <v/>
      </c>
      <c r="U8" s="23" t="str">
        <f t="shared" si="5"/>
        <v/>
      </c>
      <c r="V8" s="23">
        <f t="shared" ca="1" si="15"/>
        <v>0</v>
      </c>
      <c r="W8" s="23">
        <f t="shared" ca="1" si="15"/>
        <v>0</v>
      </c>
      <c r="X8" s="23">
        <f t="shared" ca="1" si="15"/>
        <v>0</v>
      </c>
      <c r="Y8" s="23">
        <f t="shared" ca="1" si="15"/>
        <v>0</v>
      </c>
      <c r="Z8" s="23">
        <f t="shared" ca="1" si="15"/>
        <v>0</v>
      </c>
      <c r="AB8" s="1">
        <f t="shared" si="16"/>
        <v>0</v>
      </c>
      <c r="AC8" s="1">
        <f t="shared" si="17"/>
        <v>0</v>
      </c>
      <c r="AD8" s="1">
        <f t="shared" si="18"/>
        <v>0</v>
      </c>
      <c r="AE8" s="1">
        <f t="shared" si="19"/>
        <v>0</v>
      </c>
      <c r="AG8" s="1" t="e">
        <f t="shared" si="7"/>
        <v>#N/A</v>
      </c>
      <c r="AH8" s="1" t="e">
        <f t="shared" si="8"/>
        <v>#N/A</v>
      </c>
      <c r="AI8" s="1" t="e">
        <f t="shared" si="9"/>
        <v>#N/A</v>
      </c>
      <c r="AJ8" s="1" t="e">
        <f t="shared" si="10"/>
        <v>#N/A</v>
      </c>
      <c r="AL8" s="1" t="e">
        <f t="shared" si="11"/>
        <v>#N/A</v>
      </c>
      <c r="AM8" s="1" t="e">
        <f t="shared" si="12"/>
        <v>#N/A</v>
      </c>
      <c r="AO8" s="1" t="e">
        <f t="shared" si="13"/>
        <v>#N/A</v>
      </c>
      <c r="AP8" s="1" t="e">
        <f t="shared" si="14"/>
        <v>#N/A</v>
      </c>
      <c r="AS8" s="23" t="s">
        <v>50</v>
      </c>
      <c r="AT8" s="23" t="s">
        <v>25</v>
      </c>
      <c r="AU8" s="23" t="s">
        <v>25</v>
      </c>
      <c r="AV8" s="23" t="s">
        <v>24</v>
      </c>
    </row>
    <row r="9" spans="2:48" ht="40" customHeight="1" x14ac:dyDescent="0.45">
      <c r="B9" s="28" t="str">
        <f t="shared" si="0"/>
        <v>2R</v>
      </c>
      <c r="C9" s="29"/>
      <c r="D9" s="30"/>
      <c r="E9" s="30"/>
      <c r="F9" s="35"/>
      <c r="G9" s="30"/>
      <c r="H9" s="30"/>
      <c r="I9" s="38"/>
      <c r="J9" s="49">
        <v>5</v>
      </c>
      <c r="K9" s="15"/>
      <c r="L9" s="1"/>
      <c r="M9" s="1"/>
      <c r="N9" s="1"/>
      <c r="O9" s="1"/>
      <c r="P9" s="4">
        <f t="shared" si="1"/>
        <v>0</v>
      </c>
      <c r="Q9" s="21" t="str">
        <f t="shared" si="2"/>
        <v/>
      </c>
      <c r="R9" s="21" t="str">
        <f t="shared" si="3"/>
        <v/>
      </c>
      <c r="S9" s="22" t="str">
        <f t="shared" si="4"/>
        <v/>
      </c>
      <c r="U9" s="23" t="str">
        <f t="shared" si="5"/>
        <v/>
      </c>
      <c r="V9" s="23">
        <f t="shared" ca="1" si="15"/>
        <v>0</v>
      </c>
      <c r="W9" s="23">
        <f t="shared" ca="1" si="15"/>
        <v>0</v>
      </c>
      <c r="X9" s="23">
        <f t="shared" ca="1" si="15"/>
        <v>0</v>
      </c>
      <c r="Y9" s="23">
        <f t="shared" ca="1" si="15"/>
        <v>0</v>
      </c>
      <c r="Z9" s="23">
        <f t="shared" ca="1" si="15"/>
        <v>0</v>
      </c>
      <c r="AB9" s="1">
        <f t="shared" si="16"/>
        <v>0</v>
      </c>
      <c r="AC9" s="1">
        <f t="shared" si="17"/>
        <v>0</v>
      </c>
      <c r="AD9" s="1">
        <f t="shared" si="18"/>
        <v>0</v>
      </c>
      <c r="AE9" s="1">
        <f t="shared" si="19"/>
        <v>0</v>
      </c>
      <c r="AG9" s="1" t="e">
        <f t="shared" si="7"/>
        <v>#N/A</v>
      </c>
      <c r="AH9" s="1" t="e">
        <f t="shared" si="8"/>
        <v>#N/A</v>
      </c>
      <c r="AI9" s="1" t="e">
        <f t="shared" si="9"/>
        <v>#N/A</v>
      </c>
      <c r="AJ9" s="1" t="e">
        <f t="shared" si="10"/>
        <v>#N/A</v>
      </c>
      <c r="AL9" s="1" t="e">
        <f t="shared" si="11"/>
        <v>#N/A</v>
      </c>
      <c r="AM9" s="1" t="e">
        <f t="shared" si="12"/>
        <v>#N/A</v>
      </c>
      <c r="AO9" s="1" t="e">
        <f t="shared" si="13"/>
        <v>#N/A</v>
      </c>
      <c r="AP9" s="1" t="e">
        <f t="shared" si="14"/>
        <v>#N/A</v>
      </c>
      <c r="AS9" s="23" t="s">
        <v>51</v>
      </c>
      <c r="AT9" s="23" t="s">
        <v>26</v>
      </c>
      <c r="AU9" s="23" t="s">
        <v>25</v>
      </c>
      <c r="AV9" s="23" t="s">
        <v>25</v>
      </c>
    </row>
    <row r="10" spans="2:48" ht="40" customHeight="1" x14ac:dyDescent="0.45">
      <c r="B10" s="28" t="str">
        <f t="shared" si="0"/>
        <v>2R</v>
      </c>
      <c r="C10" s="29"/>
      <c r="D10" s="30"/>
      <c r="E10" s="30"/>
      <c r="F10" s="35"/>
      <c r="G10" s="30"/>
      <c r="H10" s="30"/>
      <c r="I10" s="38"/>
      <c r="J10" s="49">
        <v>6</v>
      </c>
      <c r="K10" s="15"/>
      <c r="L10" s="1"/>
      <c r="M10" s="1"/>
      <c r="N10" s="1"/>
      <c r="O10" s="1"/>
      <c r="P10" s="4">
        <f t="shared" si="1"/>
        <v>0</v>
      </c>
      <c r="Q10" s="21" t="str">
        <f t="shared" si="2"/>
        <v/>
      </c>
      <c r="R10" s="21" t="str">
        <f t="shared" si="3"/>
        <v/>
      </c>
      <c r="S10" s="22" t="str">
        <f t="shared" si="4"/>
        <v/>
      </c>
      <c r="U10" s="23" t="str">
        <f t="shared" si="5"/>
        <v/>
      </c>
      <c r="V10" s="23">
        <f t="shared" ca="1" si="15"/>
        <v>0</v>
      </c>
      <c r="W10" s="23">
        <f t="shared" ca="1" si="15"/>
        <v>0</v>
      </c>
      <c r="X10" s="23">
        <f t="shared" ca="1" si="15"/>
        <v>0</v>
      </c>
      <c r="Y10" s="23">
        <f t="shared" ca="1" si="15"/>
        <v>0</v>
      </c>
      <c r="Z10" s="23">
        <f t="shared" ca="1" si="15"/>
        <v>0</v>
      </c>
      <c r="AB10" s="1">
        <f t="shared" si="16"/>
        <v>0</v>
      </c>
      <c r="AC10" s="1">
        <f t="shared" si="17"/>
        <v>0</v>
      </c>
      <c r="AD10" s="1">
        <f t="shared" si="18"/>
        <v>0</v>
      </c>
      <c r="AE10" s="1">
        <f t="shared" si="19"/>
        <v>0</v>
      </c>
      <c r="AG10" s="1" t="e">
        <f t="shared" si="7"/>
        <v>#N/A</v>
      </c>
      <c r="AH10" s="1" t="e">
        <f t="shared" si="8"/>
        <v>#N/A</v>
      </c>
      <c r="AI10" s="1" t="e">
        <f t="shared" si="9"/>
        <v>#N/A</v>
      </c>
      <c r="AJ10" s="1" t="e">
        <f t="shared" si="10"/>
        <v>#N/A</v>
      </c>
      <c r="AL10" s="1" t="e">
        <f t="shared" si="11"/>
        <v>#N/A</v>
      </c>
      <c r="AM10" s="1" t="e">
        <f t="shared" si="12"/>
        <v>#N/A</v>
      </c>
      <c r="AO10" s="1" t="e">
        <f t="shared" si="13"/>
        <v>#N/A</v>
      </c>
      <c r="AP10" s="1" t="e">
        <f t="shared" si="14"/>
        <v>#N/A</v>
      </c>
      <c r="AS10" s="23" t="s">
        <v>52</v>
      </c>
      <c r="AT10" s="23" t="s">
        <v>26</v>
      </c>
      <c r="AU10" s="23" t="s">
        <v>25</v>
      </c>
      <c r="AV10" s="23" t="s">
        <v>25</v>
      </c>
    </row>
    <row r="11" spans="2:48" ht="40" customHeight="1" x14ac:dyDescent="0.45">
      <c r="B11" s="28" t="str">
        <f t="shared" si="0"/>
        <v>2R</v>
      </c>
      <c r="C11" s="29"/>
      <c r="D11" s="30"/>
      <c r="E11" s="30"/>
      <c r="F11" s="35"/>
      <c r="G11" s="30"/>
      <c r="H11" s="30"/>
      <c r="I11" s="38"/>
      <c r="J11" s="49">
        <v>7</v>
      </c>
      <c r="K11" s="15"/>
      <c r="L11" s="1"/>
      <c r="M11" s="1"/>
      <c r="N11" s="1"/>
      <c r="O11" s="1"/>
      <c r="P11" s="4">
        <f t="shared" si="1"/>
        <v>0</v>
      </c>
      <c r="Q11" s="21" t="str">
        <f t="shared" si="2"/>
        <v/>
      </c>
      <c r="R11" s="21" t="str">
        <f t="shared" si="3"/>
        <v/>
      </c>
      <c r="S11" s="22" t="str">
        <f t="shared" si="4"/>
        <v/>
      </c>
      <c r="U11" s="23" t="str">
        <f t="shared" si="5"/>
        <v/>
      </c>
      <c r="V11" s="23">
        <f t="shared" ca="1" si="15"/>
        <v>0</v>
      </c>
      <c r="W11" s="23">
        <f t="shared" ca="1" si="15"/>
        <v>0</v>
      </c>
      <c r="X11" s="23">
        <f t="shared" ca="1" si="15"/>
        <v>0</v>
      </c>
      <c r="Y11" s="23">
        <f t="shared" ca="1" si="15"/>
        <v>0</v>
      </c>
      <c r="Z11" s="23">
        <f t="shared" ca="1" si="15"/>
        <v>0</v>
      </c>
      <c r="AB11" s="1">
        <f t="shared" si="16"/>
        <v>0</v>
      </c>
      <c r="AC11" s="1">
        <f t="shared" si="17"/>
        <v>0</v>
      </c>
      <c r="AD11" s="1">
        <f t="shared" si="18"/>
        <v>0</v>
      </c>
      <c r="AE11" s="1">
        <f t="shared" si="19"/>
        <v>0</v>
      </c>
      <c r="AG11" s="1" t="e">
        <f t="shared" si="7"/>
        <v>#N/A</v>
      </c>
      <c r="AH11" s="1" t="e">
        <f t="shared" si="8"/>
        <v>#N/A</v>
      </c>
      <c r="AI11" s="1" t="e">
        <f t="shared" si="9"/>
        <v>#N/A</v>
      </c>
      <c r="AJ11" s="1" t="e">
        <f t="shared" si="10"/>
        <v>#N/A</v>
      </c>
      <c r="AL11" s="1" t="e">
        <f t="shared" si="11"/>
        <v>#N/A</v>
      </c>
      <c r="AM11" s="1" t="e">
        <f t="shared" si="12"/>
        <v>#N/A</v>
      </c>
      <c r="AO11" s="1" t="e">
        <f t="shared" si="13"/>
        <v>#N/A</v>
      </c>
      <c r="AP11" s="1" t="e">
        <f t="shared" si="14"/>
        <v>#N/A</v>
      </c>
      <c r="AS11" s="23" t="s">
        <v>53</v>
      </c>
      <c r="AT11" s="23" t="s">
        <v>27</v>
      </c>
      <c r="AU11" s="23" t="s">
        <v>26</v>
      </c>
      <c r="AV11" s="23" t="s">
        <v>25</v>
      </c>
    </row>
    <row r="12" spans="2:48" ht="40" customHeight="1" x14ac:dyDescent="0.45">
      <c r="B12" s="28" t="str">
        <f t="shared" si="0"/>
        <v>2R</v>
      </c>
      <c r="C12" s="29"/>
      <c r="D12" s="30"/>
      <c r="E12" s="30"/>
      <c r="F12" s="35"/>
      <c r="G12" s="30"/>
      <c r="H12" s="30"/>
      <c r="I12" s="38"/>
      <c r="J12" s="49">
        <v>8</v>
      </c>
      <c r="K12" s="15"/>
      <c r="L12" s="1"/>
      <c r="M12" s="1"/>
      <c r="N12" s="1"/>
      <c r="O12" s="1"/>
      <c r="P12" s="4">
        <f t="shared" si="1"/>
        <v>0</v>
      </c>
      <c r="Q12" s="21" t="str">
        <f t="shared" si="2"/>
        <v/>
      </c>
      <c r="R12" s="21" t="str">
        <f t="shared" si="3"/>
        <v/>
      </c>
      <c r="S12" s="22" t="str">
        <f t="shared" si="4"/>
        <v/>
      </c>
      <c r="U12" s="23" t="str">
        <f t="shared" si="5"/>
        <v/>
      </c>
      <c r="V12" s="23">
        <f t="shared" ca="1" si="15"/>
        <v>0</v>
      </c>
      <c r="W12" s="23">
        <f t="shared" ca="1" si="15"/>
        <v>0</v>
      </c>
      <c r="X12" s="23">
        <f t="shared" ca="1" si="15"/>
        <v>0</v>
      </c>
      <c r="Y12" s="23">
        <f t="shared" ca="1" si="15"/>
        <v>0</v>
      </c>
      <c r="Z12" s="23">
        <f t="shared" ca="1" si="15"/>
        <v>0</v>
      </c>
      <c r="AB12" s="1">
        <f t="shared" si="16"/>
        <v>0</v>
      </c>
      <c r="AC12" s="1">
        <f t="shared" si="17"/>
        <v>0</v>
      </c>
      <c r="AD12" s="1">
        <f t="shared" si="18"/>
        <v>0</v>
      </c>
      <c r="AE12" s="1">
        <f t="shared" si="19"/>
        <v>0</v>
      </c>
      <c r="AG12" s="1" t="e">
        <f t="shared" si="7"/>
        <v>#N/A</v>
      </c>
      <c r="AH12" s="1" t="e">
        <f t="shared" si="8"/>
        <v>#N/A</v>
      </c>
      <c r="AI12" s="1" t="e">
        <f t="shared" si="9"/>
        <v>#N/A</v>
      </c>
      <c r="AJ12" s="1" t="e">
        <f t="shared" si="10"/>
        <v>#N/A</v>
      </c>
      <c r="AL12" s="1" t="e">
        <f t="shared" si="11"/>
        <v>#N/A</v>
      </c>
      <c r="AM12" s="1" t="e">
        <f t="shared" si="12"/>
        <v>#N/A</v>
      </c>
      <c r="AO12" s="1" t="e">
        <f t="shared" si="13"/>
        <v>#N/A</v>
      </c>
      <c r="AP12" s="1" t="e">
        <f t="shared" si="14"/>
        <v>#N/A</v>
      </c>
      <c r="AS12" s="23" t="s">
        <v>54</v>
      </c>
      <c r="AT12" s="23" t="s">
        <v>27</v>
      </c>
      <c r="AU12" s="23" t="s">
        <v>26</v>
      </c>
      <c r="AV12" s="23" t="s">
        <v>25</v>
      </c>
    </row>
    <row r="13" spans="2:48" ht="40" customHeight="1" x14ac:dyDescent="0.45">
      <c r="B13" s="28" t="str">
        <f t="shared" si="0"/>
        <v>3R</v>
      </c>
      <c r="C13" s="29"/>
      <c r="D13" s="30"/>
      <c r="E13" s="30"/>
      <c r="F13" s="35"/>
      <c r="G13" s="30"/>
      <c r="H13" s="30"/>
      <c r="I13" s="38"/>
      <c r="J13" s="49">
        <v>9</v>
      </c>
      <c r="K13" s="15"/>
      <c r="L13" s="1"/>
      <c r="M13" s="1"/>
      <c r="N13" s="1"/>
      <c r="O13" s="1"/>
      <c r="P13" s="4">
        <f t="shared" si="1"/>
        <v>0</v>
      </c>
      <c r="Q13" s="21" t="str">
        <f t="shared" si="2"/>
        <v/>
      </c>
      <c r="R13" s="21" t="str">
        <f t="shared" si="3"/>
        <v/>
      </c>
      <c r="S13" s="22" t="str">
        <f t="shared" si="4"/>
        <v/>
      </c>
      <c r="U13" s="23" t="str">
        <f t="shared" si="5"/>
        <v/>
      </c>
      <c r="V13" s="23">
        <f t="shared" ca="1" si="15"/>
        <v>0</v>
      </c>
      <c r="W13" s="23">
        <f t="shared" ca="1" si="15"/>
        <v>0</v>
      </c>
      <c r="X13" s="23">
        <f t="shared" ca="1" si="15"/>
        <v>0</v>
      </c>
      <c r="Y13" s="23">
        <f t="shared" ca="1" si="15"/>
        <v>0</v>
      </c>
      <c r="Z13" s="23">
        <f t="shared" ca="1" si="15"/>
        <v>0</v>
      </c>
      <c r="AB13" s="1">
        <f t="shared" si="16"/>
        <v>0</v>
      </c>
      <c r="AC13" s="1">
        <f t="shared" si="17"/>
        <v>0</v>
      </c>
      <c r="AD13" s="1">
        <f t="shared" si="18"/>
        <v>0</v>
      </c>
      <c r="AE13" s="1">
        <f t="shared" si="19"/>
        <v>0</v>
      </c>
      <c r="AG13" s="1" t="e">
        <f t="shared" si="7"/>
        <v>#N/A</v>
      </c>
      <c r="AH13" s="1" t="e">
        <f t="shared" si="8"/>
        <v>#N/A</v>
      </c>
      <c r="AI13" s="1" t="e">
        <f t="shared" si="9"/>
        <v>#N/A</v>
      </c>
      <c r="AJ13" s="1" t="e">
        <f t="shared" si="10"/>
        <v>#N/A</v>
      </c>
      <c r="AL13" s="1" t="e">
        <f t="shared" si="11"/>
        <v>#N/A</v>
      </c>
      <c r="AM13" s="1" t="e">
        <f t="shared" si="12"/>
        <v>#N/A</v>
      </c>
      <c r="AO13" s="1" t="e">
        <f t="shared" si="13"/>
        <v>#N/A</v>
      </c>
      <c r="AP13" s="1" t="e">
        <f t="shared" si="14"/>
        <v>#N/A</v>
      </c>
      <c r="AS13" s="23" t="s">
        <v>55</v>
      </c>
      <c r="AT13" s="23" t="s">
        <v>28</v>
      </c>
      <c r="AU13" s="23" t="s">
        <v>26</v>
      </c>
      <c r="AV13" s="23" t="s">
        <v>26</v>
      </c>
    </row>
    <row r="14" spans="2:48" ht="40" customHeight="1" x14ac:dyDescent="0.45">
      <c r="B14" s="28" t="str">
        <f t="shared" si="0"/>
        <v>3R</v>
      </c>
      <c r="C14" s="29"/>
      <c r="D14" s="30"/>
      <c r="E14" s="30"/>
      <c r="F14" s="35"/>
      <c r="G14" s="30"/>
      <c r="H14" s="30"/>
      <c r="I14" s="38"/>
      <c r="J14" s="49">
        <v>10</v>
      </c>
      <c r="K14" s="15"/>
      <c r="L14" s="1"/>
      <c r="M14" s="1"/>
      <c r="N14" s="1"/>
      <c r="O14" s="1"/>
      <c r="P14" s="4">
        <f t="shared" si="1"/>
        <v>0</v>
      </c>
      <c r="Q14" s="21" t="str">
        <f t="shared" si="2"/>
        <v/>
      </c>
      <c r="R14" s="21" t="str">
        <f t="shared" si="3"/>
        <v/>
      </c>
      <c r="S14" s="22" t="str">
        <f t="shared" si="4"/>
        <v/>
      </c>
      <c r="U14" s="23" t="str">
        <f t="shared" si="5"/>
        <v/>
      </c>
      <c r="V14" s="23">
        <f t="shared" ca="1" si="15"/>
        <v>0</v>
      </c>
      <c r="W14" s="23">
        <f t="shared" ca="1" si="15"/>
        <v>0</v>
      </c>
      <c r="X14" s="23">
        <f t="shared" ca="1" si="15"/>
        <v>0</v>
      </c>
      <c r="Y14" s="23">
        <f t="shared" ca="1" si="15"/>
        <v>0</v>
      </c>
      <c r="Z14" s="23">
        <f t="shared" ca="1" si="15"/>
        <v>0</v>
      </c>
      <c r="AB14" s="1">
        <f t="shared" si="16"/>
        <v>0</v>
      </c>
      <c r="AC14" s="1">
        <f t="shared" si="17"/>
        <v>0</v>
      </c>
      <c r="AD14" s="1">
        <f t="shared" si="18"/>
        <v>0</v>
      </c>
      <c r="AE14" s="1">
        <f t="shared" si="19"/>
        <v>0</v>
      </c>
      <c r="AG14" s="1" t="e">
        <f t="shared" si="7"/>
        <v>#N/A</v>
      </c>
      <c r="AH14" s="1" t="e">
        <f t="shared" si="8"/>
        <v>#N/A</v>
      </c>
      <c r="AI14" s="1" t="e">
        <f t="shared" si="9"/>
        <v>#N/A</v>
      </c>
      <c r="AJ14" s="1" t="e">
        <f t="shared" si="10"/>
        <v>#N/A</v>
      </c>
      <c r="AL14" s="1" t="e">
        <f t="shared" si="11"/>
        <v>#N/A</v>
      </c>
      <c r="AM14" s="1" t="e">
        <f t="shared" si="12"/>
        <v>#N/A</v>
      </c>
      <c r="AO14" s="1" t="e">
        <f t="shared" si="13"/>
        <v>#N/A</v>
      </c>
      <c r="AP14" s="1" t="e">
        <f t="shared" si="14"/>
        <v>#N/A</v>
      </c>
      <c r="AS14" s="23" t="s">
        <v>56</v>
      </c>
      <c r="AT14" s="23" t="s">
        <v>28</v>
      </c>
      <c r="AU14" s="23" t="s">
        <v>27</v>
      </c>
      <c r="AV14" s="23" t="s">
        <v>26</v>
      </c>
    </row>
    <row r="15" spans="2:48" ht="40" customHeight="1" x14ac:dyDescent="0.45">
      <c r="B15" s="28" t="str">
        <f t="shared" si="0"/>
        <v>3R</v>
      </c>
      <c r="C15" s="29"/>
      <c r="D15" s="30"/>
      <c r="E15" s="30"/>
      <c r="F15" s="35"/>
      <c r="G15" s="30"/>
      <c r="H15" s="30"/>
      <c r="I15" s="38"/>
      <c r="J15" s="49">
        <v>11</v>
      </c>
      <c r="K15" s="15"/>
      <c r="L15" s="1"/>
      <c r="M15" s="1"/>
      <c r="N15" s="1"/>
      <c r="O15" s="1"/>
      <c r="P15" s="4">
        <f t="shared" si="1"/>
        <v>0</v>
      </c>
      <c r="Q15" s="21" t="str">
        <f t="shared" si="2"/>
        <v/>
      </c>
      <c r="R15" s="21" t="str">
        <f t="shared" si="3"/>
        <v/>
      </c>
      <c r="S15" s="22" t="str">
        <f t="shared" si="4"/>
        <v/>
      </c>
      <c r="U15" s="23" t="str">
        <f t="shared" si="5"/>
        <v/>
      </c>
      <c r="V15" s="23">
        <f t="shared" ca="1" si="15"/>
        <v>0</v>
      </c>
      <c r="W15" s="23">
        <f t="shared" ca="1" si="15"/>
        <v>0</v>
      </c>
      <c r="X15" s="23">
        <f t="shared" ca="1" si="15"/>
        <v>0</v>
      </c>
      <c r="Y15" s="23">
        <f t="shared" ca="1" si="15"/>
        <v>0</v>
      </c>
      <c r="Z15" s="23">
        <f t="shared" ca="1" si="15"/>
        <v>0</v>
      </c>
      <c r="AB15" s="1">
        <f t="shared" si="16"/>
        <v>0</v>
      </c>
      <c r="AC15" s="1">
        <f t="shared" si="17"/>
        <v>0</v>
      </c>
      <c r="AD15" s="1">
        <f t="shared" si="18"/>
        <v>0</v>
      </c>
      <c r="AE15" s="1">
        <f t="shared" si="19"/>
        <v>0</v>
      </c>
      <c r="AG15" s="1" t="e">
        <f t="shared" si="7"/>
        <v>#N/A</v>
      </c>
      <c r="AH15" s="1" t="e">
        <f t="shared" si="8"/>
        <v>#N/A</v>
      </c>
      <c r="AI15" s="1" t="e">
        <f t="shared" si="9"/>
        <v>#N/A</v>
      </c>
      <c r="AJ15" s="1" t="e">
        <f t="shared" si="10"/>
        <v>#N/A</v>
      </c>
      <c r="AL15" s="1" t="e">
        <f t="shared" si="11"/>
        <v>#N/A</v>
      </c>
      <c r="AM15" s="1" t="e">
        <f t="shared" si="12"/>
        <v>#N/A</v>
      </c>
      <c r="AO15" s="1" t="e">
        <f t="shared" si="13"/>
        <v>#N/A</v>
      </c>
      <c r="AP15" s="1" t="e">
        <f t="shared" si="14"/>
        <v>#N/A</v>
      </c>
      <c r="AS15" s="23" t="s">
        <v>57</v>
      </c>
      <c r="AT15" s="23" t="s">
        <v>63</v>
      </c>
      <c r="AU15" s="23" t="s">
        <v>27</v>
      </c>
      <c r="AV15" s="23" t="s">
        <v>26</v>
      </c>
    </row>
    <row r="16" spans="2:48" ht="40" customHeight="1" x14ac:dyDescent="0.45">
      <c r="B16" s="28" t="str">
        <f t="shared" si="0"/>
        <v>3R</v>
      </c>
      <c r="C16" s="29"/>
      <c r="D16" s="30"/>
      <c r="E16" s="30"/>
      <c r="F16" s="35"/>
      <c r="G16" s="30"/>
      <c r="H16" s="30"/>
      <c r="I16" s="38"/>
      <c r="J16" s="49">
        <v>12</v>
      </c>
      <c r="K16" s="15"/>
      <c r="L16" s="1"/>
      <c r="M16" s="1"/>
      <c r="N16" s="1"/>
      <c r="O16" s="1"/>
      <c r="P16" s="4">
        <f t="shared" si="1"/>
        <v>0</v>
      </c>
      <c r="Q16" s="21" t="str">
        <f t="shared" si="2"/>
        <v/>
      </c>
      <c r="R16" s="21" t="str">
        <f t="shared" si="3"/>
        <v/>
      </c>
      <c r="S16" s="22" t="str">
        <f t="shared" si="4"/>
        <v/>
      </c>
      <c r="U16" s="23" t="str">
        <f t="shared" si="5"/>
        <v/>
      </c>
      <c r="V16" s="23">
        <f t="shared" ca="1" si="15"/>
        <v>0</v>
      </c>
      <c r="W16" s="23">
        <f t="shared" ca="1" si="15"/>
        <v>0</v>
      </c>
      <c r="X16" s="23">
        <f t="shared" ca="1" si="15"/>
        <v>0</v>
      </c>
      <c r="Y16" s="23">
        <f t="shared" ca="1" si="15"/>
        <v>0</v>
      </c>
      <c r="Z16" s="23">
        <f t="shared" ca="1" si="15"/>
        <v>0</v>
      </c>
      <c r="AB16" s="1">
        <f t="shared" si="16"/>
        <v>0</v>
      </c>
      <c r="AC16" s="1">
        <f t="shared" si="17"/>
        <v>0</v>
      </c>
      <c r="AD16" s="1">
        <f t="shared" si="18"/>
        <v>0</v>
      </c>
      <c r="AE16" s="1">
        <f t="shared" si="19"/>
        <v>0</v>
      </c>
      <c r="AG16" s="1" t="e">
        <f t="shared" si="7"/>
        <v>#N/A</v>
      </c>
      <c r="AH16" s="1" t="e">
        <f t="shared" si="8"/>
        <v>#N/A</v>
      </c>
      <c r="AI16" s="1" t="e">
        <f t="shared" si="9"/>
        <v>#N/A</v>
      </c>
      <c r="AJ16" s="1" t="e">
        <f t="shared" si="10"/>
        <v>#N/A</v>
      </c>
      <c r="AL16" s="1" t="e">
        <f t="shared" si="11"/>
        <v>#N/A</v>
      </c>
      <c r="AM16" s="1" t="e">
        <f t="shared" si="12"/>
        <v>#N/A</v>
      </c>
      <c r="AO16" s="1" t="e">
        <f t="shared" si="13"/>
        <v>#N/A</v>
      </c>
      <c r="AP16" s="1" t="e">
        <f t="shared" si="14"/>
        <v>#N/A</v>
      </c>
      <c r="AS16" s="23" t="s">
        <v>58</v>
      </c>
      <c r="AT16" s="23" t="s">
        <v>63</v>
      </c>
      <c r="AU16" s="23" t="s">
        <v>27</v>
      </c>
      <c r="AV16" s="23" t="s">
        <v>26</v>
      </c>
    </row>
    <row r="17" spans="2:48" ht="40" customHeight="1" x14ac:dyDescent="0.45">
      <c r="B17" s="28" t="str">
        <f t="shared" si="0"/>
        <v>4R</v>
      </c>
      <c r="C17" s="29"/>
      <c r="D17" s="30"/>
      <c r="E17" s="30"/>
      <c r="F17" s="35"/>
      <c r="G17" s="30"/>
      <c r="H17" s="30"/>
      <c r="I17" s="38"/>
      <c r="J17" s="49">
        <v>13</v>
      </c>
      <c r="K17" s="15"/>
      <c r="L17" s="1"/>
      <c r="M17" s="1"/>
      <c r="N17" s="1"/>
      <c r="O17" s="1"/>
      <c r="P17" s="4">
        <f t="shared" si="1"/>
        <v>0</v>
      </c>
      <c r="Q17" s="21" t="str">
        <f t="shared" si="2"/>
        <v/>
      </c>
      <c r="R17" s="21" t="str">
        <f t="shared" si="3"/>
        <v/>
      </c>
      <c r="S17" s="22" t="str">
        <f t="shared" si="4"/>
        <v/>
      </c>
      <c r="U17" s="23" t="str">
        <f t="shared" si="5"/>
        <v/>
      </c>
      <c r="V17" s="23">
        <f t="shared" ca="1" si="15"/>
        <v>0</v>
      </c>
      <c r="W17" s="23">
        <f t="shared" ca="1" si="15"/>
        <v>0</v>
      </c>
      <c r="X17" s="23">
        <f t="shared" ca="1" si="15"/>
        <v>0</v>
      </c>
      <c r="Y17" s="23">
        <f t="shared" ca="1" si="15"/>
        <v>0</v>
      </c>
      <c r="Z17" s="23">
        <f t="shared" ca="1" si="15"/>
        <v>0</v>
      </c>
      <c r="AB17" s="1">
        <f t="shared" si="16"/>
        <v>0</v>
      </c>
      <c r="AC17" s="1">
        <f t="shared" si="17"/>
        <v>0</v>
      </c>
      <c r="AD17" s="1">
        <f t="shared" si="18"/>
        <v>0</v>
      </c>
      <c r="AE17" s="1">
        <f t="shared" si="19"/>
        <v>0</v>
      </c>
      <c r="AG17" s="1" t="e">
        <f t="shared" si="7"/>
        <v>#N/A</v>
      </c>
      <c r="AH17" s="1" t="e">
        <f t="shared" si="8"/>
        <v>#N/A</v>
      </c>
      <c r="AI17" s="1" t="e">
        <f t="shared" si="9"/>
        <v>#N/A</v>
      </c>
      <c r="AJ17" s="1" t="e">
        <f t="shared" si="10"/>
        <v>#N/A</v>
      </c>
      <c r="AL17" s="1" t="e">
        <f t="shared" si="11"/>
        <v>#N/A</v>
      </c>
      <c r="AM17" s="1" t="e">
        <f t="shared" si="12"/>
        <v>#N/A</v>
      </c>
      <c r="AO17" s="1" t="e">
        <f t="shared" si="13"/>
        <v>#N/A</v>
      </c>
      <c r="AP17" s="1" t="e">
        <f t="shared" si="14"/>
        <v>#N/A</v>
      </c>
      <c r="AS17" s="23" t="s">
        <v>59</v>
      </c>
      <c r="AT17" s="23" t="s">
        <v>64</v>
      </c>
      <c r="AU17" s="23" t="s">
        <v>28</v>
      </c>
      <c r="AV17" s="23" t="s">
        <v>27</v>
      </c>
    </row>
    <row r="18" spans="2:48" ht="40" customHeight="1" x14ac:dyDescent="0.45">
      <c r="B18" s="28" t="str">
        <f t="shared" si="0"/>
        <v>4R</v>
      </c>
      <c r="C18" s="29"/>
      <c r="D18" s="30"/>
      <c r="E18" s="30"/>
      <c r="F18" s="35"/>
      <c r="G18" s="30"/>
      <c r="H18" s="30"/>
      <c r="I18" s="38"/>
      <c r="J18" s="49">
        <v>14</v>
      </c>
      <c r="K18" s="15"/>
      <c r="L18" s="1"/>
      <c r="M18" s="1"/>
      <c r="N18" s="1"/>
      <c r="O18" s="1"/>
      <c r="P18" s="4">
        <f>SUM(L18:O18)</f>
        <v>0</v>
      </c>
      <c r="Q18" s="21" t="str">
        <f t="shared" si="2"/>
        <v/>
      </c>
      <c r="R18" s="21" t="str">
        <f t="shared" si="3"/>
        <v/>
      </c>
      <c r="S18" s="22" t="str">
        <f t="shared" si="4"/>
        <v/>
      </c>
      <c r="U18" s="23" t="str">
        <f t="shared" si="5"/>
        <v/>
      </c>
      <c r="V18" s="23">
        <f t="shared" ref="V18:Z21" ca="1" si="20">COUNTIF(INDIRECT("$D$"&amp;5+$F$1*V$3&amp;":$H$"&amp;5+$F$1*W$3-1),$K18)</f>
        <v>0</v>
      </c>
      <c r="W18" s="23">
        <f t="shared" ca="1" si="20"/>
        <v>0</v>
      </c>
      <c r="X18" s="23">
        <f t="shared" ca="1" si="20"/>
        <v>0</v>
      </c>
      <c r="Y18" s="23">
        <f t="shared" ca="1" si="20"/>
        <v>0</v>
      </c>
      <c r="Z18" s="23">
        <f t="shared" ca="1" si="20"/>
        <v>0</v>
      </c>
      <c r="AB18" s="1">
        <f>IF(F18-I18&gt;0,D18,0)</f>
        <v>0</v>
      </c>
      <c r="AC18" s="1">
        <f>IF(F18-I18&gt;0,E18,0)</f>
        <v>0</v>
      </c>
      <c r="AD18" s="1">
        <f>IF(I18-F18&gt;0,G18,0)</f>
        <v>0</v>
      </c>
      <c r="AE18" s="1">
        <f>IF(I18-F18&gt;0,H18,0)</f>
        <v>0</v>
      </c>
      <c r="AG18" s="1" t="e">
        <f t="shared" si="7"/>
        <v>#N/A</v>
      </c>
      <c r="AH18" s="1" t="e">
        <f t="shared" si="8"/>
        <v>#N/A</v>
      </c>
      <c r="AI18" s="1" t="e">
        <f t="shared" si="9"/>
        <v>#N/A</v>
      </c>
      <c r="AJ18" s="1" t="e">
        <f t="shared" si="10"/>
        <v>#N/A</v>
      </c>
      <c r="AL18" s="1" t="e">
        <f t="shared" si="11"/>
        <v>#N/A</v>
      </c>
      <c r="AM18" s="1" t="e">
        <f t="shared" si="12"/>
        <v>#N/A</v>
      </c>
      <c r="AO18" s="1" t="e">
        <f t="shared" si="13"/>
        <v>#N/A</v>
      </c>
      <c r="AP18" s="1" t="e">
        <f t="shared" si="14"/>
        <v>#N/A</v>
      </c>
      <c r="AS18" s="23" t="s">
        <v>60</v>
      </c>
      <c r="AT18" s="23" t="s">
        <v>64</v>
      </c>
      <c r="AU18" s="23" t="s">
        <v>28</v>
      </c>
      <c r="AV18" s="23" t="s">
        <v>27</v>
      </c>
    </row>
    <row r="19" spans="2:48" ht="40" customHeight="1" x14ac:dyDescent="0.45">
      <c r="B19" s="28" t="str">
        <f t="shared" si="0"/>
        <v>4R</v>
      </c>
      <c r="C19" s="29"/>
      <c r="D19" s="30"/>
      <c r="E19" s="30"/>
      <c r="F19" s="35"/>
      <c r="G19" s="30"/>
      <c r="H19" s="30"/>
      <c r="I19" s="38"/>
      <c r="J19" s="51">
        <v>15</v>
      </c>
      <c r="K19" s="15"/>
      <c r="L19" s="1"/>
      <c r="M19" s="1"/>
      <c r="N19" s="1"/>
      <c r="O19" s="1"/>
      <c r="P19" s="4">
        <f>SUM(L19:O19)</f>
        <v>0</v>
      </c>
      <c r="Q19" s="21" t="str">
        <f t="shared" si="2"/>
        <v/>
      </c>
      <c r="R19" s="21" t="str">
        <f t="shared" si="3"/>
        <v/>
      </c>
      <c r="S19" s="22" t="str">
        <f t="shared" si="4"/>
        <v/>
      </c>
      <c r="U19" s="50" t="str">
        <f t="shared" si="5"/>
        <v/>
      </c>
      <c r="V19" s="50">
        <f t="shared" ca="1" si="20"/>
        <v>0</v>
      </c>
      <c r="W19" s="50">
        <f t="shared" ca="1" si="20"/>
        <v>0</v>
      </c>
      <c r="X19" s="50">
        <f t="shared" ca="1" si="20"/>
        <v>0</v>
      </c>
      <c r="Y19" s="50">
        <f t="shared" ca="1" si="20"/>
        <v>0</v>
      </c>
      <c r="Z19" s="50">
        <f t="shared" ca="1" si="20"/>
        <v>0</v>
      </c>
      <c r="AB19" s="1">
        <f>IF(F19-I19&gt;0,D19,0)</f>
        <v>0</v>
      </c>
      <c r="AC19" s="1">
        <f>IF(F19-I19&gt;0,E19,0)</f>
        <v>0</v>
      </c>
      <c r="AD19" s="1">
        <f>IF(I19-F19&gt;0,G19,0)</f>
        <v>0</v>
      </c>
      <c r="AE19" s="1">
        <f>IF(I19-F19&gt;0,H19,0)</f>
        <v>0</v>
      </c>
      <c r="AG19" s="1" t="e">
        <f t="shared" si="7"/>
        <v>#N/A</v>
      </c>
      <c r="AH19" s="1" t="e">
        <f t="shared" si="8"/>
        <v>#N/A</v>
      </c>
      <c r="AI19" s="1" t="e">
        <f t="shared" si="9"/>
        <v>#N/A</v>
      </c>
      <c r="AJ19" s="1" t="e">
        <f t="shared" si="10"/>
        <v>#N/A</v>
      </c>
      <c r="AL19" s="1" t="e">
        <f t="shared" si="11"/>
        <v>#N/A</v>
      </c>
      <c r="AM19" s="1" t="e">
        <f t="shared" si="12"/>
        <v>#N/A</v>
      </c>
      <c r="AO19" s="1" t="e">
        <f t="shared" si="13"/>
        <v>#N/A</v>
      </c>
      <c r="AP19" s="1" t="e">
        <f t="shared" si="14"/>
        <v>#N/A</v>
      </c>
      <c r="AS19" s="50" t="s">
        <v>66</v>
      </c>
      <c r="AT19" s="50" t="s">
        <v>65</v>
      </c>
      <c r="AU19" s="50" t="s">
        <v>28</v>
      </c>
      <c r="AV19" s="50" t="s">
        <v>27</v>
      </c>
    </row>
    <row r="20" spans="2:48" ht="40" customHeight="1" x14ac:dyDescent="0.45">
      <c r="B20" s="28" t="str">
        <f t="shared" si="0"/>
        <v>4R</v>
      </c>
      <c r="C20" s="29"/>
      <c r="D20" s="30"/>
      <c r="E20" s="30"/>
      <c r="F20" s="35"/>
      <c r="G20" s="30"/>
      <c r="H20" s="30"/>
      <c r="I20" s="38"/>
      <c r="J20" s="51">
        <v>16</v>
      </c>
      <c r="K20" s="15"/>
      <c r="L20" s="1"/>
      <c r="M20" s="1"/>
      <c r="N20" s="1"/>
      <c r="O20" s="1"/>
      <c r="P20" s="4">
        <f>SUM(L20:O20)</f>
        <v>0</v>
      </c>
      <c r="Q20" s="21" t="str">
        <f t="shared" si="2"/>
        <v/>
      </c>
      <c r="R20" s="21" t="str">
        <f t="shared" si="3"/>
        <v/>
      </c>
      <c r="S20" s="22" t="str">
        <f t="shared" si="4"/>
        <v/>
      </c>
      <c r="U20" s="50" t="str">
        <f t="shared" si="5"/>
        <v/>
      </c>
      <c r="V20" s="50">
        <f t="shared" ca="1" si="20"/>
        <v>0</v>
      </c>
      <c r="W20" s="50">
        <f t="shared" ca="1" si="20"/>
        <v>0</v>
      </c>
      <c r="X20" s="50">
        <f t="shared" ca="1" si="20"/>
        <v>0</v>
      </c>
      <c r="Y20" s="50">
        <f t="shared" ca="1" si="20"/>
        <v>0</v>
      </c>
      <c r="Z20" s="50">
        <f t="shared" ca="1" si="20"/>
        <v>0</v>
      </c>
      <c r="AB20" s="1">
        <f>IF(F20-I20&gt;0,D20,0)</f>
        <v>0</v>
      </c>
      <c r="AC20" s="1">
        <f>IF(F20-I20&gt;0,E20,0)</f>
        <v>0</v>
      </c>
      <c r="AD20" s="1">
        <f>IF(I20-F20&gt;0,G20,0)</f>
        <v>0</v>
      </c>
      <c r="AE20" s="1">
        <f>IF(I20-F20&gt;0,H20,0)</f>
        <v>0</v>
      </c>
      <c r="AG20" s="1" t="e">
        <f t="shared" si="7"/>
        <v>#N/A</v>
      </c>
      <c r="AH20" s="1" t="e">
        <f t="shared" si="8"/>
        <v>#N/A</v>
      </c>
      <c r="AI20" s="1" t="e">
        <f t="shared" si="9"/>
        <v>#N/A</v>
      </c>
      <c r="AJ20" s="1" t="e">
        <f t="shared" si="10"/>
        <v>#N/A</v>
      </c>
      <c r="AL20" s="1" t="e">
        <f t="shared" si="11"/>
        <v>#N/A</v>
      </c>
      <c r="AM20" s="1" t="e">
        <f t="shared" si="12"/>
        <v>#N/A</v>
      </c>
      <c r="AO20" s="1" t="e">
        <f t="shared" si="13"/>
        <v>#N/A</v>
      </c>
      <c r="AP20" s="1" t="e">
        <f t="shared" si="14"/>
        <v>#N/A</v>
      </c>
      <c r="AS20" s="50" t="s">
        <v>67</v>
      </c>
      <c r="AT20" s="50" t="s">
        <v>65</v>
      </c>
      <c r="AU20" s="50" t="s">
        <v>63</v>
      </c>
      <c r="AV20" s="50" t="s">
        <v>27</v>
      </c>
    </row>
    <row r="21" spans="2:48" ht="40" customHeight="1" x14ac:dyDescent="0.45">
      <c r="B21" s="28" t="str">
        <f t="shared" si="0"/>
        <v>5R</v>
      </c>
      <c r="C21" s="29"/>
      <c r="D21" s="30"/>
      <c r="E21" s="30"/>
      <c r="F21" s="35"/>
      <c r="G21" s="30"/>
      <c r="H21" s="30"/>
      <c r="I21" s="38"/>
      <c r="J21" s="51">
        <v>17</v>
      </c>
      <c r="K21" s="15"/>
      <c r="L21" s="1"/>
      <c r="M21" s="1"/>
      <c r="N21" s="1"/>
      <c r="O21" s="1"/>
      <c r="P21" s="4">
        <f>SUM(L21:O21)</f>
        <v>0</v>
      </c>
      <c r="Q21" s="21" t="str">
        <f t="shared" si="2"/>
        <v/>
      </c>
      <c r="R21" s="21" t="str">
        <f t="shared" si="3"/>
        <v/>
      </c>
      <c r="S21" s="22" t="str">
        <f t="shared" si="4"/>
        <v/>
      </c>
      <c r="U21" s="50" t="str">
        <f t="shared" si="5"/>
        <v/>
      </c>
      <c r="V21" s="50">
        <f t="shared" ca="1" si="20"/>
        <v>0</v>
      </c>
      <c r="W21" s="50">
        <f t="shared" ca="1" si="20"/>
        <v>0</v>
      </c>
      <c r="X21" s="50">
        <f t="shared" ca="1" si="20"/>
        <v>0</v>
      </c>
      <c r="Y21" s="50">
        <f t="shared" ca="1" si="20"/>
        <v>0</v>
      </c>
      <c r="Z21" s="50">
        <f t="shared" ca="1" si="20"/>
        <v>0</v>
      </c>
      <c r="AB21" s="1">
        <f>IF(F21-I21&gt;0,D21,0)</f>
        <v>0</v>
      </c>
      <c r="AC21" s="1">
        <f>IF(F21-I21&gt;0,E21,0)</f>
        <v>0</v>
      </c>
      <c r="AD21" s="1">
        <f>IF(I21-F21&gt;0,G21,0)</f>
        <v>0</v>
      </c>
      <c r="AE21" s="1">
        <f>IF(I21-F21&gt;0,H21,0)</f>
        <v>0</v>
      </c>
      <c r="AG21" s="1" t="e">
        <f t="shared" si="7"/>
        <v>#N/A</v>
      </c>
      <c r="AH21" s="1" t="e">
        <f t="shared" si="8"/>
        <v>#N/A</v>
      </c>
      <c r="AI21" s="1" t="e">
        <f t="shared" si="9"/>
        <v>#N/A</v>
      </c>
      <c r="AJ21" s="1" t="e">
        <f t="shared" si="10"/>
        <v>#N/A</v>
      </c>
      <c r="AL21" s="1" t="e">
        <f t="shared" si="11"/>
        <v>#N/A</v>
      </c>
      <c r="AM21" s="1" t="e">
        <f t="shared" si="12"/>
        <v>#N/A</v>
      </c>
      <c r="AO21" s="1" t="e">
        <f t="shared" si="13"/>
        <v>#N/A</v>
      </c>
      <c r="AP21" s="1" t="e">
        <f t="shared" si="14"/>
        <v>#N/A</v>
      </c>
      <c r="AS21" s="50" t="s">
        <v>68</v>
      </c>
      <c r="AT21" s="50" t="s">
        <v>72</v>
      </c>
      <c r="AU21" s="50" t="s">
        <v>63</v>
      </c>
      <c r="AV21" s="50" t="s">
        <v>28</v>
      </c>
    </row>
    <row r="22" spans="2:48" ht="40" customHeight="1" x14ac:dyDescent="0.45">
      <c r="B22" s="28" t="str">
        <f t="shared" si="0"/>
        <v>5R</v>
      </c>
      <c r="C22" s="29"/>
      <c r="D22" s="30"/>
      <c r="E22" s="30"/>
      <c r="F22" s="35"/>
      <c r="G22" s="30"/>
      <c r="H22" s="30"/>
      <c r="I22" s="38"/>
      <c r="J22" s="51">
        <v>18</v>
      </c>
      <c r="K22" s="15"/>
      <c r="L22" s="1"/>
      <c r="M22" s="1"/>
      <c r="N22" s="1"/>
      <c r="O22" s="1"/>
      <c r="P22" s="4">
        <f t="shared" ref="P22" si="21">SUM(L22:O22)</f>
        <v>0</v>
      </c>
      <c r="Q22" s="21" t="str">
        <f t="shared" si="2"/>
        <v/>
      </c>
      <c r="R22" s="21" t="str">
        <f t="shared" si="3"/>
        <v/>
      </c>
      <c r="S22" s="22" t="str">
        <f t="shared" si="4"/>
        <v/>
      </c>
      <c r="U22" s="50" t="str">
        <f t="shared" si="5"/>
        <v/>
      </c>
      <c r="V22" s="50">
        <f t="shared" ref="V22" ca="1" si="22">COUNTIF(INDIRECT("$D$"&amp;5+$F$1*V$3&amp;":$H$"&amp;5+$F$1*W$3-1),$K22)</f>
        <v>0</v>
      </c>
      <c r="W22" s="50">
        <f t="shared" ref="W22" ca="1" si="23">COUNTIF(INDIRECT("$D$"&amp;5+$F$1*W$3&amp;":$H$"&amp;5+$F$1*X$3-1),$K22)</f>
        <v>0</v>
      </c>
      <c r="X22" s="50">
        <f t="shared" ref="X22" ca="1" si="24">COUNTIF(INDIRECT("$D$"&amp;5+$F$1*X$3&amp;":$H$"&amp;5+$F$1*Y$3-1),$K22)</f>
        <v>0</v>
      </c>
      <c r="Y22" s="50">
        <f t="shared" ref="Y22" ca="1" si="25">COUNTIF(INDIRECT("$D$"&amp;5+$F$1*Y$3&amp;":$H$"&amp;5+$F$1*Z$3-1),$K22)</f>
        <v>0</v>
      </c>
      <c r="Z22" s="50">
        <f t="shared" ref="Z22" ca="1" si="26">COUNTIF(INDIRECT("$D$"&amp;5+$F$1*Z$3&amp;":$H$"&amp;5+$F$1*AA$3-1),$K22)</f>
        <v>0</v>
      </c>
      <c r="AB22" s="1">
        <f t="shared" ref="AB22" si="27">IF(F22-I22&gt;0,D22,0)</f>
        <v>0</v>
      </c>
      <c r="AC22" s="1">
        <f t="shared" ref="AC22" si="28">IF(F22-I22&gt;0,E22,0)</f>
        <v>0</v>
      </c>
      <c r="AD22" s="1">
        <f t="shared" ref="AD22" si="29">IF(I22-F22&gt;0,G22,0)</f>
        <v>0</v>
      </c>
      <c r="AE22" s="1">
        <f t="shared" ref="AE22" si="30">IF(I22-F22&gt;0,H22,0)</f>
        <v>0</v>
      </c>
      <c r="AG22" s="1" t="e">
        <f t="shared" si="7"/>
        <v>#N/A</v>
      </c>
      <c r="AH22" s="1" t="e">
        <f t="shared" si="8"/>
        <v>#N/A</v>
      </c>
      <c r="AI22" s="1" t="e">
        <f t="shared" si="9"/>
        <v>#N/A</v>
      </c>
      <c r="AJ22" s="1" t="e">
        <f t="shared" si="10"/>
        <v>#N/A</v>
      </c>
      <c r="AL22" s="1" t="e">
        <f t="shared" si="11"/>
        <v>#N/A</v>
      </c>
      <c r="AM22" s="1" t="e">
        <f t="shared" si="12"/>
        <v>#N/A</v>
      </c>
      <c r="AO22" s="1" t="e">
        <f t="shared" si="13"/>
        <v>#N/A</v>
      </c>
      <c r="AP22" s="1" t="e">
        <f t="shared" si="14"/>
        <v>#N/A</v>
      </c>
      <c r="AS22" s="50" t="s">
        <v>69</v>
      </c>
      <c r="AT22" s="50" t="s">
        <v>72</v>
      </c>
      <c r="AU22" s="50" t="s">
        <v>63</v>
      </c>
      <c r="AV22" s="50" t="s">
        <v>28</v>
      </c>
    </row>
    <row r="23" spans="2:48" ht="40" customHeight="1" x14ac:dyDescent="0.45">
      <c r="B23" s="28" t="str">
        <f t="shared" si="0"/>
        <v>5R</v>
      </c>
      <c r="C23" s="29"/>
      <c r="D23" s="30"/>
      <c r="E23" s="30"/>
      <c r="F23" s="35"/>
      <c r="G23" s="30"/>
      <c r="H23" s="30"/>
      <c r="I23" s="38"/>
      <c r="J23" s="49">
        <v>19</v>
      </c>
      <c r="K23" s="15"/>
      <c r="L23" s="1"/>
      <c r="M23" s="1"/>
      <c r="N23" s="1"/>
      <c r="O23" s="1"/>
      <c r="P23" s="4">
        <f t="shared" si="1"/>
        <v>0</v>
      </c>
      <c r="Q23" s="21" t="str">
        <f t="shared" si="2"/>
        <v/>
      </c>
      <c r="R23" s="21" t="str">
        <f t="shared" si="3"/>
        <v/>
      </c>
      <c r="S23" s="22" t="str">
        <f t="shared" si="4"/>
        <v/>
      </c>
      <c r="U23" s="23" t="str">
        <f t="shared" si="5"/>
        <v/>
      </c>
      <c r="V23" s="23">
        <f t="shared" ca="1" si="15"/>
        <v>0</v>
      </c>
      <c r="W23" s="23">
        <f t="shared" ca="1" si="15"/>
        <v>0</v>
      </c>
      <c r="X23" s="23">
        <f t="shared" ca="1" si="15"/>
        <v>0</v>
      </c>
      <c r="Y23" s="23">
        <f t="shared" ca="1" si="15"/>
        <v>0</v>
      </c>
      <c r="Z23" s="23">
        <f t="shared" ca="1" si="15"/>
        <v>0</v>
      </c>
      <c r="AB23" s="1">
        <f t="shared" si="16"/>
        <v>0</v>
      </c>
      <c r="AC23" s="1">
        <f t="shared" si="17"/>
        <v>0</v>
      </c>
      <c r="AD23" s="1">
        <f t="shared" si="18"/>
        <v>0</v>
      </c>
      <c r="AE23" s="1">
        <f t="shared" si="19"/>
        <v>0</v>
      </c>
      <c r="AG23" s="1" t="e">
        <f t="shared" si="7"/>
        <v>#N/A</v>
      </c>
      <c r="AH23" s="1" t="e">
        <f t="shared" si="8"/>
        <v>#N/A</v>
      </c>
      <c r="AI23" s="1" t="e">
        <f t="shared" si="9"/>
        <v>#N/A</v>
      </c>
      <c r="AJ23" s="1" t="e">
        <f t="shared" si="10"/>
        <v>#N/A</v>
      </c>
      <c r="AL23" s="1" t="e">
        <f t="shared" si="11"/>
        <v>#N/A</v>
      </c>
      <c r="AM23" s="1" t="e">
        <f t="shared" si="12"/>
        <v>#N/A</v>
      </c>
      <c r="AO23" s="1" t="e">
        <f t="shared" si="13"/>
        <v>#N/A</v>
      </c>
      <c r="AP23" s="1" t="e">
        <f t="shared" si="14"/>
        <v>#N/A</v>
      </c>
      <c r="AS23" s="23" t="s">
        <v>70</v>
      </c>
      <c r="AT23" s="23" t="s">
        <v>73</v>
      </c>
      <c r="AU23" s="23" t="s">
        <v>64</v>
      </c>
      <c r="AV23" s="23" t="s">
        <v>28</v>
      </c>
    </row>
    <row r="24" spans="2:48" ht="40" customHeight="1" thickBot="1" x14ac:dyDescent="0.5">
      <c r="B24" s="31" t="str">
        <f t="shared" si="0"/>
        <v>5R</v>
      </c>
      <c r="C24" s="32"/>
      <c r="D24" s="33"/>
      <c r="E24" s="33"/>
      <c r="F24" s="36"/>
      <c r="G24" s="33"/>
      <c r="H24" s="33"/>
      <c r="I24" s="39"/>
      <c r="J24" s="47">
        <v>20</v>
      </c>
      <c r="K24" s="16"/>
      <c r="L24" s="8"/>
      <c r="M24" s="8"/>
      <c r="N24" s="8"/>
      <c r="O24" s="8"/>
      <c r="P24" s="9">
        <f t="shared" si="1"/>
        <v>0</v>
      </c>
      <c r="Q24" s="10" t="str">
        <f t="shared" si="2"/>
        <v/>
      </c>
      <c r="R24" s="10" t="str">
        <f t="shared" si="3"/>
        <v/>
      </c>
      <c r="S24" s="11" t="str">
        <f t="shared" si="4"/>
        <v/>
      </c>
      <c r="U24" s="23" t="str">
        <f t="shared" si="5"/>
        <v/>
      </c>
      <c r="V24" s="23">
        <f t="shared" ca="1" si="15"/>
        <v>0</v>
      </c>
      <c r="W24" s="23">
        <f t="shared" ca="1" si="15"/>
        <v>0</v>
      </c>
      <c r="X24" s="23">
        <f t="shared" ca="1" si="15"/>
        <v>0</v>
      </c>
      <c r="Y24" s="23">
        <f t="shared" ca="1" si="15"/>
        <v>0</v>
      </c>
      <c r="Z24" s="23">
        <f t="shared" ca="1" si="15"/>
        <v>0</v>
      </c>
      <c r="AB24" s="1">
        <f t="shared" si="16"/>
        <v>0</v>
      </c>
      <c r="AC24" s="1">
        <f t="shared" si="17"/>
        <v>0</v>
      </c>
      <c r="AD24" s="1">
        <f t="shared" si="18"/>
        <v>0</v>
      </c>
      <c r="AE24" s="1">
        <f t="shared" si="19"/>
        <v>0</v>
      </c>
      <c r="AG24" s="1" t="e">
        <f t="shared" si="7"/>
        <v>#N/A</v>
      </c>
      <c r="AH24" s="1" t="e">
        <f t="shared" si="8"/>
        <v>#N/A</v>
      </c>
      <c r="AI24" s="1" t="e">
        <f t="shared" si="9"/>
        <v>#N/A</v>
      </c>
      <c r="AJ24" s="1" t="e">
        <f t="shared" si="10"/>
        <v>#N/A</v>
      </c>
      <c r="AL24" s="1" t="e">
        <f t="shared" si="11"/>
        <v>#N/A</v>
      </c>
      <c r="AM24" s="1" t="e">
        <f t="shared" si="12"/>
        <v>#N/A</v>
      </c>
      <c r="AO24" s="1" t="e">
        <f t="shared" si="13"/>
        <v>#N/A</v>
      </c>
      <c r="AP24" s="1" t="e">
        <f t="shared" si="14"/>
        <v>#N/A</v>
      </c>
      <c r="AS24" s="23" t="s">
        <v>71</v>
      </c>
      <c r="AT24" s="23" t="s">
        <v>73</v>
      </c>
      <c r="AU24" s="23" t="s">
        <v>64</v>
      </c>
      <c r="AV24" s="23" t="s">
        <v>28</v>
      </c>
    </row>
    <row r="25" spans="2:48" x14ac:dyDescent="0.45">
      <c r="AV25" s="52" t="s">
        <v>74</v>
      </c>
    </row>
    <row r="35" spans="4:4" x14ac:dyDescent="0.45">
      <c r="D35" t="s">
        <v>38</v>
      </c>
    </row>
    <row r="36" spans="4:4" x14ac:dyDescent="0.45">
      <c r="D36" t="s">
        <v>39</v>
      </c>
    </row>
    <row r="37" spans="4:4" x14ac:dyDescent="0.45">
      <c r="D37" t="s">
        <v>40</v>
      </c>
    </row>
    <row r="38" spans="4:4" x14ac:dyDescent="0.45">
      <c r="D38" t="s">
        <v>41</v>
      </c>
    </row>
    <row r="39" spans="4:4" x14ac:dyDescent="0.45">
      <c r="D39" t="s">
        <v>46</v>
      </c>
    </row>
    <row r="40" spans="4:4" x14ac:dyDescent="0.45">
      <c r="D40" t="s">
        <v>42</v>
      </c>
    </row>
    <row r="41" spans="4:4" x14ac:dyDescent="0.45">
      <c r="D41" t="s">
        <v>43</v>
      </c>
    </row>
    <row r="42" spans="4:4" x14ac:dyDescent="0.45">
      <c r="D42" t="s">
        <v>44</v>
      </c>
    </row>
  </sheetData>
  <mergeCells count="23">
    <mergeCell ref="AO4:AP4"/>
    <mergeCell ref="D4:E4"/>
    <mergeCell ref="G4:H4"/>
    <mergeCell ref="AB4:AE4"/>
    <mergeCell ref="AG4:AH4"/>
    <mergeCell ref="AI4:AJ4"/>
    <mergeCell ref="AL4:AM4"/>
    <mergeCell ref="N3:N4"/>
    <mergeCell ref="O3:O4"/>
    <mergeCell ref="P3:P4"/>
    <mergeCell ref="Q3:Q4"/>
    <mergeCell ref="R3:R4"/>
    <mergeCell ref="S3:S4"/>
    <mergeCell ref="B2:I2"/>
    <mergeCell ref="J2:S2"/>
    <mergeCell ref="B3:B4"/>
    <mergeCell ref="C3:C4"/>
    <mergeCell ref="D3:F3"/>
    <mergeCell ref="G3:I3"/>
    <mergeCell ref="J3:J4"/>
    <mergeCell ref="K3:K4"/>
    <mergeCell ref="L3:L4"/>
    <mergeCell ref="M3:M4"/>
  </mergeCells>
  <phoneticPr fontId="1" type="noConversion"/>
  <conditionalFormatting sqref="V5:Z18 AO5:AP18 V23:Z24">
    <cfRule type="cellIs" dxfId="17" priority="21" operator="greaterThan">
      <formula>1</formula>
    </cfRule>
  </conditionalFormatting>
  <conditionalFormatting sqref="AO23:AP24">
    <cfRule type="cellIs" dxfId="16" priority="20" operator="greaterThan">
      <formula>1</formula>
    </cfRule>
  </conditionalFormatting>
  <conditionalFormatting sqref="U5:U18 U23:U24">
    <cfRule type="expression" dxfId="15" priority="18">
      <formula>$U5&lt;&gt;$H$1</formula>
    </cfRule>
  </conditionalFormatting>
  <conditionalFormatting sqref="S5:S24">
    <cfRule type="top10" dxfId="14" priority="31" bottom="1" rank="5"/>
  </conditionalFormatting>
  <conditionalFormatting sqref="V19:Z19 AO19:AP19">
    <cfRule type="cellIs" dxfId="13" priority="16" operator="greaterThan">
      <formula>1</formula>
    </cfRule>
  </conditionalFormatting>
  <conditionalFormatting sqref="U19">
    <cfRule type="expression" dxfId="12" priority="14">
      <formula>$U19&lt;&gt;$H$1</formula>
    </cfRule>
  </conditionalFormatting>
  <conditionalFormatting sqref="V20:Z20 AO20:AP20">
    <cfRule type="cellIs" dxfId="11" priority="12" operator="greaterThan">
      <formula>1</formula>
    </cfRule>
  </conditionalFormatting>
  <conditionalFormatting sqref="U20">
    <cfRule type="expression" dxfId="10" priority="10">
      <formula>$U20&lt;&gt;$H$1</formula>
    </cfRule>
  </conditionalFormatting>
  <conditionalFormatting sqref="V21:Z21 AO21:AP21">
    <cfRule type="cellIs" dxfId="9" priority="8" operator="greaterThan">
      <formula>1</formula>
    </cfRule>
  </conditionalFormatting>
  <conditionalFormatting sqref="U21">
    <cfRule type="expression" dxfId="8" priority="6">
      <formula>$U21&lt;&gt;$H$1</formula>
    </cfRule>
  </conditionalFormatting>
  <conditionalFormatting sqref="V22:Z22">
    <cfRule type="cellIs" dxfId="7" priority="4" operator="greaterThan">
      <formula>1</formula>
    </cfRule>
  </conditionalFormatting>
  <conditionalFormatting sqref="AO22:AP22">
    <cfRule type="cellIs" dxfId="6" priority="3" operator="greaterThan">
      <formula>1</formula>
    </cfRule>
  </conditionalFormatting>
  <conditionalFormatting sqref="U22">
    <cfRule type="expression" dxfId="5" priority="1">
      <formula>$U22&lt;&gt;$H$1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" operator="containsText" id="{CF5ADD2D-C1A2-4C3D-B409-96D8FF1A3C8C}">
            <xm:f>NOT(ISERROR(SEARCH($AM$2,AL5)))</xm:f>
            <xm:f>$AM$2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AL5:AM18 AL23:AM24</xm:sqref>
        </x14:conditionalFormatting>
        <x14:conditionalFormatting xmlns:xm="http://schemas.microsoft.com/office/excel/2006/main">
          <x14:cfRule type="containsText" priority="15" operator="containsText" id="{8FD7558A-EE9B-4451-9C43-895B62E240AF}">
            <xm:f>NOT(ISERROR(SEARCH($AM$2,AL19)))</xm:f>
            <xm:f>$AM$2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AL19:AM19</xm:sqref>
        </x14:conditionalFormatting>
        <x14:conditionalFormatting xmlns:xm="http://schemas.microsoft.com/office/excel/2006/main">
          <x14:cfRule type="containsText" priority="11" operator="containsText" id="{90CD069B-E607-436B-91D9-F28F5892A38E}">
            <xm:f>NOT(ISERROR(SEARCH($AM$2,AL20)))</xm:f>
            <xm:f>$AM$2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AL20:AM20</xm:sqref>
        </x14:conditionalFormatting>
        <x14:conditionalFormatting xmlns:xm="http://schemas.microsoft.com/office/excel/2006/main">
          <x14:cfRule type="containsText" priority="7" operator="containsText" id="{6ED33FAC-E35F-4018-AF7A-3F8AA44783BF}">
            <xm:f>NOT(ISERROR(SEARCH($AM$2,AL21)))</xm:f>
            <xm:f>$AM$2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AL21:AM21</xm:sqref>
        </x14:conditionalFormatting>
        <x14:conditionalFormatting xmlns:xm="http://schemas.microsoft.com/office/excel/2006/main">
          <x14:cfRule type="containsText" priority="2" operator="containsText" id="{8ECD6B9A-C5FB-4AFE-B1E0-5A9EF17F0CAF}">
            <xm:f>NOT(ISERROR(SEARCH($AM$2,AL22)))</xm:f>
            <xm:f>$AM$2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AL22:AM22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사용법</vt:lpstr>
      <vt:lpstr>대회</vt:lpstr>
      <vt:lpstr>대회!Print_Area</vt:lpstr>
      <vt:lpstr>사용법!Print_Area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이종무</dc:creator>
  <cp:keywords/>
  <dc:description/>
  <cp:lastModifiedBy>이종무</cp:lastModifiedBy>
  <cp:revision/>
  <dcterms:created xsi:type="dcterms:W3CDTF">2021-11-24T08:51:02Z</dcterms:created>
  <dcterms:modified xsi:type="dcterms:W3CDTF">2023-05-01T12:53:56Z</dcterms:modified>
  <cp:category/>
  <cp:contentStatus/>
</cp:coreProperties>
</file>